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Zsuzsa 2013\ALSÓSZENTIVÁN\KÖZÖS HIVATALI DOKSI\Testületi ülés 2024\2024. november 20. KT. ülés nyílt és közmeghallgatás\"/>
    </mc:Choice>
  </mc:AlternateContent>
  <bookViews>
    <workbookView xWindow="0" yWindow="0" windowWidth="23040" windowHeight="9384" tabRatio="891" activeTab="3"/>
  </bookViews>
  <sheets>
    <sheet name="1. mell. létszám" sheetId="8" r:id="rId1"/>
    <sheet name="2. mell. műk. és felhalm. bevét" sheetId="3" r:id="rId2"/>
    <sheet name="3. mell. műk és felhalm.kiadás" sheetId="15" r:id="rId3"/>
    <sheet name="4.mell. finanszírozás megoszl." sheetId="37" r:id="rId4"/>
  </sheets>
  <definedNames>
    <definedName name="_xlnm.Print_Area" localSheetId="0">'1. mell. létszám'!$A$1:$E$34</definedName>
    <definedName name="_xlnm.Print_Area" localSheetId="1">'2. mell. műk. és felhalm. bevét'!$A$1:$J$97</definedName>
    <definedName name="_xlnm.Print_Area" localSheetId="2">'3. mell. műk és felhalm.kiadás'!$A$1:$P$129</definedName>
  </definedNames>
  <calcPr calcId="162913"/>
</workbook>
</file>

<file path=xl/calcChain.xml><?xml version="1.0" encoding="utf-8"?>
<calcChain xmlns="http://schemas.openxmlformats.org/spreadsheetml/2006/main">
  <c r="E12" i="37" l="1"/>
  <c r="K12" i="37"/>
  <c r="E9" i="37"/>
  <c r="E8" i="37"/>
  <c r="I12" i="37" l="1"/>
  <c r="C12" i="37"/>
  <c r="B12" i="37"/>
  <c r="K8" i="37"/>
  <c r="M8" i="37" s="1"/>
  <c r="K9" i="37"/>
  <c r="M9" i="37" s="1"/>
  <c r="K10" i="37"/>
  <c r="M10" i="37" s="1"/>
  <c r="P22" i="15" l="1"/>
  <c r="F56" i="15"/>
  <c r="M12" i="37" l="1"/>
  <c r="L9" i="37"/>
  <c r="L10" i="37"/>
  <c r="L8" i="37"/>
  <c r="G10" i="37"/>
  <c r="G9" i="37"/>
  <c r="G8" i="37"/>
  <c r="J9" i="37"/>
  <c r="J10" i="37"/>
  <c r="J8" i="37"/>
  <c r="E95" i="3"/>
  <c r="F95" i="3"/>
  <c r="G95" i="3"/>
  <c r="G96" i="3" s="1"/>
  <c r="H95" i="3"/>
  <c r="H96" i="3" s="1"/>
  <c r="I95" i="3"/>
  <c r="J95" i="3"/>
  <c r="E96" i="3"/>
  <c r="F96" i="3"/>
  <c r="I96" i="3"/>
  <c r="D95" i="3"/>
  <c r="J82" i="3"/>
  <c r="J88" i="3" s="1"/>
  <c r="E88" i="3"/>
  <c r="F88" i="3"/>
  <c r="G88" i="3"/>
  <c r="H88" i="3"/>
  <c r="I88" i="3"/>
  <c r="D88" i="3"/>
  <c r="D82" i="3"/>
  <c r="E66" i="3"/>
  <c r="F66" i="3"/>
  <c r="G66" i="3"/>
  <c r="H66" i="3"/>
  <c r="I66" i="3"/>
  <c r="J66" i="3"/>
  <c r="J96" i="3" s="1"/>
  <c r="D66" i="3"/>
  <c r="D96" i="3" s="1"/>
  <c r="C66" i="3"/>
  <c r="E51" i="3"/>
  <c r="F51" i="3"/>
  <c r="G51" i="3"/>
  <c r="H51" i="3"/>
  <c r="I51" i="3"/>
  <c r="J51" i="3"/>
  <c r="D51" i="3"/>
  <c r="G80" i="15"/>
  <c r="K56" i="15"/>
  <c r="K80" i="15" s="1"/>
  <c r="N46" i="15"/>
  <c r="M46" i="15"/>
  <c r="M56" i="15" s="1"/>
  <c r="M80" i="15" s="1"/>
  <c r="J46" i="15"/>
  <c r="I46" i="15"/>
  <c r="I56" i="15" s="1"/>
  <c r="I80" i="15" s="1"/>
  <c r="F127" i="15"/>
  <c r="G127" i="15"/>
  <c r="H127" i="15"/>
  <c r="I127" i="15"/>
  <c r="O127" i="15" s="1"/>
  <c r="J127" i="15"/>
  <c r="K127" i="15"/>
  <c r="L127" i="15"/>
  <c r="M127" i="15"/>
  <c r="N127" i="15"/>
  <c r="E127" i="15"/>
  <c r="F103" i="15"/>
  <c r="G103" i="15"/>
  <c r="H103" i="15"/>
  <c r="I103" i="15"/>
  <c r="J103" i="15"/>
  <c r="K103" i="15"/>
  <c r="L103" i="15"/>
  <c r="M103" i="15"/>
  <c r="N103" i="15"/>
  <c r="E103" i="15"/>
  <c r="E80" i="15"/>
  <c r="E104" i="15" s="1"/>
  <c r="E128" i="15" s="1"/>
  <c r="C80" i="15"/>
  <c r="O10" i="15"/>
  <c r="O11" i="15"/>
  <c r="O12" i="15"/>
  <c r="O13" i="15"/>
  <c r="O14" i="15"/>
  <c r="O15" i="15"/>
  <c r="O16" i="15"/>
  <c r="O17" i="15"/>
  <c r="O18" i="15"/>
  <c r="O19" i="15"/>
  <c r="O20" i="15"/>
  <c r="O21" i="15"/>
  <c r="O23" i="15"/>
  <c r="O24" i="15"/>
  <c r="O25" i="15"/>
  <c r="O26" i="15"/>
  <c r="O27" i="15"/>
  <c r="O28" i="15"/>
  <c r="O29" i="15"/>
  <c r="O30" i="15"/>
  <c r="O31" i="15"/>
  <c r="O32" i="15"/>
  <c r="O33" i="15"/>
  <c r="O34" i="15"/>
  <c r="O35" i="15"/>
  <c r="O36" i="15"/>
  <c r="O37" i="15"/>
  <c r="O38" i="15"/>
  <c r="O39" i="15"/>
  <c r="O40" i="15"/>
  <c r="O41" i="15"/>
  <c r="O42" i="15"/>
  <c r="O43" i="15"/>
  <c r="O44" i="15"/>
  <c r="O45" i="15"/>
  <c r="O47" i="15"/>
  <c r="O48" i="15"/>
  <c r="O49" i="15"/>
  <c r="O50" i="15"/>
  <c r="O51" i="15"/>
  <c r="O52" i="15"/>
  <c r="O53" i="15"/>
  <c r="O54" i="15"/>
  <c r="O55" i="15"/>
  <c r="O57" i="15"/>
  <c r="O58" i="15"/>
  <c r="O59" i="15"/>
  <c r="O60" i="15"/>
  <c r="O61" i="15"/>
  <c r="O62" i="15"/>
  <c r="O63" i="15"/>
  <c r="O64" i="15"/>
  <c r="O65" i="15"/>
  <c r="O66" i="15"/>
  <c r="O67" i="15"/>
  <c r="O68" i="15"/>
  <c r="O69" i="15"/>
  <c r="O70" i="15"/>
  <c r="O71" i="15"/>
  <c r="O72" i="15"/>
  <c r="O73" i="15"/>
  <c r="O74" i="15"/>
  <c r="O75" i="15"/>
  <c r="O76" i="15"/>
  <c r="O77" i="15"/>
  <c r="O78" i="15"/>
  <c r="O79" i="15"/>
  <c r="O81" i="15"/>
  <c r="O82" i="15"/>
  <c r="O83" i="15"/>
  <c r="O84" i="15"/>
  <c r="O85" i="15"/>
  <c r="O86" i="15"/>
  <c r="O87" i="15"/>
  <c r="O88" i="15"/>
  <c r="O89" i="15"/>
  <c r="O90" i="15"/>
  <c r="O91" i="15"/>
  <c r="O92" i="15"/>
  <c r="O93" i="15"/>
  <c r="O94" i="15"/>
  <c r="O95" i="15"/>
  <c r="O96" i="15"/>
  <c r="O97" i="15"/>
  <c r="O98" i="15"/>
  <c r="O99" i="15"/>
  <c r="O100" i="15"/>
  <c r="O101" i="15"/>
  <c r="O102" i="15"/>
  <c r="O105" i="15"/>
  <c r="O106" i="15"/>
  <c r="O107" i="15"/>
  <c r="O108" i="15"/>
  <c r="O109" i="15"/>
  <c r="O110" i="15"/>
  <c r="O111" i="15"/>
  <c r="O112" i="15"/>
  <c r="O113" i="15"/>
  <c r="O114" i="15"/>
  <c r="O115" i="15"/>
  <c r="O116" i="15"/>
  <c r="O117" i="15"/>
  <c r="O118" i="15"/>
  <c r="O119" i="15"/>
  <c r="O120" i="15"/>
  <c r="O121" i="15"/>
  <c r="O122" i="15"/>
  <c r="O123" i="15"/>
  <c r="O124" i="15"/>
  <c r="O125" i="15"/>
  <c r="O126" i="15"/>
  <c r="O129" i="15"/>
  <c r="O9" i="15"/>
  <c r="O46" i="15" l="1"/>
  <c r="G104" i="15"/>
  <c r="G128" i="15" s="1"/>
  <c r="O56" i="15"/>
  <c r="O80" i="15" s="1"/>
  <c r="O103" i="15"/>
  <c r="P9" i="15"/>
  <c r="P10" i="15"/>
  <c r="P11" i="15"/>
  <c r="P12" i="15"/>
  <c r="P13" i="15"/>
  <c r="P14" i="15"/>
  <c r="P15" i="15"/>
  <c r="P16" i="15"/>
  <c r="P17" i="15"/>
  <c r="P18" i="15"/>
  <c r="P19" i="15"/>
  <c r="P20" i="15"/>
  <c r="P21" i="15"/>
  <c r="P23" i="15"/>
  <c r="P24" i="15"/>
  <c r="P25" i="15"/>
  <c r="P28" i="15"/>
  <c r="P29" i="15"/>
  <c r="P30" i="15"/>
  <c r="P31" i="15"/>
  <c r="P33" i="15"/>
  <c r="P34" i="15"/>
  <c r="P36" i="15"/>
  <c r="P37" i="15"/>
  <c r="P38" i="15"/>
  <c r="P39" i="15"/>
  <c r="P40" i="15"/>
  <c r="P41" i="15"/>
  <c r="P42" i="15"/>
  <c r="P43" i="15"/>
  <c r="P44" i="15"/>
  <c r="P45" i="15"/>
  <c r="P47" i="15"/>
  <c r="P48" i="15"/>
  <c r="P50" i="15"/>
  <c r="P51" i="15"/>
  <c r="P52" i="15"/>
  <c r="P53" i="15"/>
  <c r="P54" i="15"/>
  <c r="P57" i="15"/>
  <c r="P58" i="15"/>
  <c r="P59" i="15"/>
  <c r="P60" i="15"/>
  <c r="P61" i="15"/>
  <c r="P62" i="15"/>
  <c r="P63" i="15"/>
  <c r="P64" i="15"/>
  <c r="P65" i="15"/>
  <c r="P66" i="15"/>
  <c r="P67" i="15"/>
  <c r="P68" i="15"/>
  <c r="P69" i="15"/>
  <c r="P70" i="15"/>
  <c r="P71" i="15"/>
  <c r="P72" i="15"/>
  <c r="P73" i="15"/>
  <c r="P74" i="15"/>
  <c r="P75" i="15"/>
  <c r="P76" i="15"/>
  <c r="P77" i="15"/>
  <c r="P78" i="15"/>
  <c r="P79" i="15"/>
  <c r="P81" i="15"/>
  <c r="P82" i="15"/>
  <c r="P83" i="15"/>
  <c r="P84" i="15"/>
  <c r="P85" i="15"/>
  <c r="P86" i="15"/>
  <c r="P87" i="15"/>
  <c r="P88" i="15"/>
  <c r="P89" i="15"/>
  <c r="P90" i="15"/>
  <c r="P91" i="15"/>
  <c r="P92" i="15"/>
  <c r="P93" i="15"/>
  <c r="P94" i="15"/>
  <c r="P95" i="15"/>
  <c r="P96" i="15"/>
  <c r="P97" i="15"/>
  <c r="P98" i="15"/>
  <c r="P99" i="15"/>
  <c r="P100" i="15"/>
  <c r="P101" i="15"/>
  <c r="P102" i="15"/>
  <c r="P103" i="15"/>
  <c r="P105" i="15"/>
  <c r="P106" i="15"/>
  <c r="P107" i="15"/>
  <c r="P108" i="15"/>
  <c r="P109" i="15"/>
  <c r="P110" i="15"/>
  <c r="P111" i="15"/>
  <c r="P112" i="15"/>
  <c r="P113" i="15"/>
  <c r="P114" i="15"/>
  <c r="P115" i="15"/>
  <c r="P116" i="15"/>
  <c r="P117" i="15"/>
  <c r="P118" i="15"/>
  <c r="P119" i="15"/>
  <c r="P120" i="15"/>
  <c r="P121" i="15"/>
  <c r="P122" i="15"/>
  <c r="P123" i="15"/>
  <c r="P124" i="15"/>
  <c r="P125" i="15"/>
  <c r="P126" i="15"/>
  <c r="P127" i="15"/>
  <c r="P129" i="15"/>
  <c r="M104" i="15"/>
  <c r="M128" i="15" s="1"/>
  <c r="N55" i="15"/>
  <c r="N49" i="15"/>
  <c r="N35" i="15"/>
  <c r="N32" i="15"/>
  <c r="N22" i="15"/>
  <c r="N27" i="15" s="1"/>
  <c r="K104" i="15"/>
  <c r="K128" i="15" s="1"/>
  <c r="L55" i="15"/>
  <c r="L46" i="15"/>
  <c r="L35" i="15"/>
  <c r="L32" i="15"/>
  <c r="L22" i="15"/>
  <c r="L27" i="15" s="1"/>
  <c r="J55" i="15"/>
  <c r="J49" i="15"/>
  <c r="P46" i="15"/>
  <c r="J35" i="15"/>
  <c r="J32" i="15"/>
  <c r="J56" i="15" s="1"/>
  <c r="J22" i="15"/>
  <c r="J27" i="15" s="1"/>
  <c r="H55" i="15"/>
  <c r="H35" i="15"/>
  <c r="H22" i="15"/>
  <c r="F55" i="15"/>
  <c r="F49" i="15"/>
  <c r="P49" i="15" s="1"/>
  <c r="F26" i="15"/>
  <c r="P26" i="15" s="1"/>
  <c r="F22" i="15"/>
  <c r="P55" i="15" l="1"/>
  <c r="J80" i="15"/>
  <c r="H56" i="15"/>
  <c r="H80" i="15" s="1"/>
  <c r="H104" i="15" s="1"/>
  <c r="H128" i="15" s="1"/>
  <c r="P35" i="15"/>
  <c r="N56" i="15"/>
  <c r="N80" i="15" s="1"/>
  <c r="L56" i="15"/>
  <c r="L80" i="15" s="1"/>
  <c r="L104" i="15" s="1"/>
  <c r="L128" i="15" s="1"/>
  <c r="P32" i="15"/>
  <c r="O104" i="15"/>
  <c r="O128" i="15" s="1"/>
  <c r="I104" i="15"/>
  <c r="I128" i="15" s="1"/>
  <c r="N104" i="15"/>
  <c r="N128" i="15" s="1"/>
  <c r="J104" i="15"/>
  <c r="J128" i="15" s="1"/>
  <c r="F27" i="15"/>
  <c r="G22" i="15"/>
  <c r="P56" i="15" l="1"/>
  <c r="P27" i="15"/>
  <c r="F80" i="15"/>
  <c r="F104" i="15" s="1"/>
  <c r="F128" i="15" s="1"/>
  <c r="D12" i="37"/>
  <c r="P80" i="15" l="1"/>
  <c r="P104" i="15" s="1"/>
  <c r="P128" i="15" s="1"/>
  <c r="M22" i="15"/>
  <c r="K22" i="15"/>
  <c r="O22" i="15" s="1"/>
  <c r="L12" i="37"/>
  <c r="J12" i="37"/>
  <c r="H12" i="37"/>
  <c r="F12" i="37"/>
</calcChain>
</file>

<file path=xl/sharedStrings.xml><?xml version="1.0" encoding="utf-8"?>
<sst xmlns="http://schemas.openxmlformats.org/spreadsheetml/2006/main" count="520" uniqueCount="481">
  <si>
    <t>ÖSSZESEN</t>
  </si>
  <si>
    <t>Rovat-
szám</t>
  </si>
  <si>
    <t>Összesen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</si>
  <si>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</si>
  <si>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</si>
  <si>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</si>
  <si>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</si>
  <si>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</si>
  <si>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</si>
  <si>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</si>
  <si>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</si>
  <si>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</si>
  <si>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</si>
  <si>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</si>
  <si>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</si>
  <si>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</si>
  <si>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</si>
  <si>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</si>
  <si>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</si>
  <si>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</si>
  <si>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</si>
  <si>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</si>
  <si>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</si>
  <si>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</si>
  <si>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</si>
  <si>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</si>
  <si>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</si>
  <si>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</si>
  <si>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</si>
  <si>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</si>
  <si>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</si>
  <si>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</si>
  <si>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</si>
  <si>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</si>
  <si>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</si>
  <si>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</si>
  <si>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</si>
  <si>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</si>
  <si>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</si>
  <si>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</si>
  <si>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</si>
  <si>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</si>
  <si>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</si>
  <si>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</si>
  <si>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</si>
  <si>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</si>
  <si>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</si>
  <si>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</si>
  <si>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</si>
  <si>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</si>
  <si>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</si>
  <si>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</si>
  <si>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</si>
  <si>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</si>
  <si>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</si>
  <si>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</si>
  <si>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</si>
  <si>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</si>
  <si>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</si>
  <si>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</si>
  <si>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</si>
  <si>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</si>
  <si>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</si>
  <si>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</si>
  <si>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</si>
  <si>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</si>
  <si>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</si>
  <si>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</si>
  <si>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</si>
  <si>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</si>
  <si>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</si>
  <si>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</si>
  <si>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</si>
  <si>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</si>
  <si>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</si>
  <si>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</si>
  <si>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</si>
  <si>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</si>
  <si>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</si>
  <si>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</si>
  <si>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</si>
  <si>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</si>
  <si>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</si>
  <si>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</si>
  <si>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</si>
  <si>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</si>
  <si>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</si>
  <si>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</si>
  <si>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</si>
  <si>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</si>
  <si>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</si>
  <si>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</si>
  <si>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</si>
  <si>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</si>
  <si>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</si>
  <si>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</si>
  <si>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</si>
  <si>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</si>
  <si>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</si>
  <si>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</si>
  <si>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</si>
  <si>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</si>
  <si>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</si>
  <si>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</si>
  <si>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</si>
  <si>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</si>
  <si>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</si>
  <si>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</si>
  <si>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</si>
  <si>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</si>
  <si>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</si>
  <si>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</si>
  <si>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</si>
  <si>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</si>
  <si>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</si>
  <si>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</si>
  <si>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</si>
  <si>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</si>
  <si>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</si>
  <si>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</si>
  <si>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</si>
  <si>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</si>
  <si>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</si>
  <si>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</si>
  <si>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</si>
  <si>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</si>
  <si>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</si>
  <si>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</si>
  <si>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</si>
  <si>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</si>
  <si>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</si>
  <si>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</si>
  <si>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</si>
  <si>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</si>
  <si>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</si>
  <si>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</si>
  <si>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</si>
  <si>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</si>
  <si>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</si>
  <si>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</si>
  <si>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</si>
  <si>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</si>
  <si>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Likviditási célú hitelek, kölcsönök törlesztése pénzügyi vállalkozásnak</t>
  </si>
  <si>
    <t>K9112</t>
  </si>
  <si>
    <t>K9113</t>
  </si>
  <si>
    <t>K911</t>
  </si>
  <si>
    <t>K9121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</si>
  <si>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</si>
  <si>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</si>
  <si>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</si>
  <si>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</si>
  <si>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</si>
  <si>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</si>
  <si>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</si>
  <si>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</si>
  <si>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</si>
  <si>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</si>
  <si>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</si>
  <si>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</si>
  <si>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</si>
  <si>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</si>
  <si>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</si>
  <si>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</si>
  <si>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</si>
  <si>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</si>
  <si>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</si>
  <si>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</si>
  <si>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</si>
  <si>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</si>
  <si>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</si>
  <si>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</si>
  <si>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</si>
  <si>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</si>
  <si>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</si>
  <si>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</si>
  <si>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</si>
  <si>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</si>
  <si>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</si>
  <si>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</si>
  <si>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</si>
  <si>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</si>
  <si>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</si>
  <si>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</si>
  <si>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</si>
  <si>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</si>
  <si>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Helyi önkormányzatok kiegészítő támogatásai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</si>
  <si>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</si>
  <si>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</si>
  <si>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</si>
  <si>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</si>
  <si>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</si>
  <si>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</si>
  <si>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</si>
  <si>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</si>
  <si>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</si>
  <si>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</si>
  <si>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</si>
  <si>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</si>
  <si>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</si>
  <si>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</si>
  <si>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</si>
  <si>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</si>
  <si>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</si>
  <si>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</si>
  <si>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</si>
  <si>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</si>
  <si>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</si>
  <si>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</si>
  <si>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</si>
  <si>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</si>
  <si>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</si>
  <si>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B352</t>
  </si>
  <si>
    <t xml:space="preserve">Pénzügyi monopóliumok nyereségét terhelő adók </t>
  </si>
  <si>
    <t>B353</t>
  </si>
  <si>
    <t>B354</t>
  </si>
  <si>
    <t>B355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</si>
  <si>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</si>
  <si>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</si>
  <si>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</si>
  <si>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</si>
  <si>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</si>
  <si>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</si>
  <si>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</si>
  <si>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</si>
  <si>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</si>
  <si>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</si>
  <si>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</si>
  <si>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</si>
  <si>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</si>
  <si>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</si>
  <si>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</si>
  <si>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</si>
  <si>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</si>
  <si>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</si>
  <si>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</si>
  <si>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</si>
  <si>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</si>
  <si>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</si>
  <si>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</si>
  <si>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</si>
  <si>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</si>
  <si>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</si>
  <si>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</si>
  <si>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</si>
  <si>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B63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</si>
  <si>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</si>
  <si>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</si>
  <si>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</si>
  <si>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</si>
  <si>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</si>
  <si>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</si>
  <si>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</si>
  <si>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</si>
  <si>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</si>
  <si>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</si>
  <si>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</si>
  <si>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</si>
  <si>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</si>
  <si>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</si>
  <si>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</si>
  <si>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</si>
  <si>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</si>
  <si>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</si>
  <si>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</si>
  <si>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</si>
  <si>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</si>
  <si>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</si>
  <si>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</si>
  <si>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</si>
  <si>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</si>
  <si>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</si>
  <si>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</si>
  <si>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</si>
  <si>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</si>
  <si>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</si>
  <si>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</si>
  <si>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</si>
  <si>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</si>
  <si>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</si>
  <si>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</si>
  <si>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</si>
  <si>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</si>
  <si>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</si>
  <si>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</si>
  <si>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</si>
  <si>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</si>
  <si>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</si>
  <si>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</si>
  <si>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</si>
  <si>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</si>
  <si>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</si>
  <si>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</si>
  <si>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</si>
  <si>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</si>
  <si>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</si>
  <si>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</si>
  <si>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 xml:space="preserve">Ellátottak pénzbeli juttatásai </t>
  </si>
  <si>
    <t>Működési célú visszatérítendő támogatások, kölcsönök nyújtása államháztartáson belülre</t>
  </si>
  <si>
    <t>Egyéb működési célú támogatások államháztartáson belülre</t>
  </si>
  <si>
    <t xml:space="preserve">Egyéb működési célú kiadások </t>
  </si>
  <si>
    <t xml:space="preserve">Beruházások </t>
  </si>
  <si>
    <t xml:space="preserve">Felújítások </t>
  </si>
  <si>
    <t xml:space="preserve">Egyéb felhalmozási célú kiadások </t>
  </si>
  <si>
    <t xml:space="preserve">Hitel-, kölcsöntörlesztés államháztartáson kívülre </t>
  </si>
  <si>
    <t xml:space="preserve">Belföldi értékpapírok kiadásai </t>
  </si>
  <si>
    <t xml:space="preserve">Belföldi finanszírozás kiadásai </t>
  </si>
  <si>
    <t>Forgatási célú belföldi értékpapírok beváltása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</si>
  <si>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</si>
  <si>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</si>
  <si>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</si>
  <si>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</si>
  <si>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</si>
  <si>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</si>
  <si>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</si>
  <si>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</si>
  <si>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</si>
  <si>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</si>
  <si>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</si>
  <si>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</si>
  <si>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</si>
  <si>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</si>
  <si>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</si>
  <si>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</si>
  <si>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</si>
  <si>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</si>
  <si>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</si>
  <si>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</si>
  <si>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</si>
  <si>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</si>
  <si>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</si>
  <si>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</si>
  <si>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</si>
  <si>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</si>
  <si>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</si>
  <si>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Hosszú lejáratú hitelek, kölcsönök törlesztése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</si>
  <si>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</si>
  <si>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</si>
  <si>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</si>
  <si>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</si>
  <si>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</si>
  <si>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</si>
  <si>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</si>
  <si>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</si>
  <si>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</si>
  <si>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</si>
  <si>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</si>
  <si>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</si>
  <si>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</si>
  <si>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</si>
  <si>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</si>
  <si>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</si>
  <si>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</si>
  <si>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</si>
  <si>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</si>
  <si>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</si>
  <si>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</si>
  <si>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</si>
  <si>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</si>
  <si>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</si>
  <si>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</si>
  <si>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</si>
  <si>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</si>
  <si>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</si>
  <si>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</si>
  <si>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</si>
  <si>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</si>
  <si>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</si>
  <si>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</si>
  <si>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</si>
  <si>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</si>
  <si>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</si>
  <si>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</si>
  <si>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</si>
  <si>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</si>
  <si>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</si>
  <si>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</si>
  <si>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</si>
  <si>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</si>
  <si>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</si>
  <si>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</si>
  <si>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</si>
  <si>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</si>
  <si>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</si>
  <si>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</si>
  <si>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</si>
  <si>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</si>
  <si>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</si>
  <si>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</si>
  <si>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</si>
  <si>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</si>
  <si>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</si>
  <si>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</si>
  <si>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</si>
  <si>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</si>
  <si>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</si>
  <si>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</si>
  <si>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</si>
  <si>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</si>
  <si>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</si>
  <si>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</si>
  <si>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</si>
  <si>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</si>
  <si>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</si>
  <si>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</si>
  <si>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</si>
  <si>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</si>
  <si>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</si>
  <si>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</si>
  <si>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</si>
  <si>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</si>
  <si>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</si>
  <si>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</si>
  <si>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</si>
  <si>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</si>
  <si>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</si>
  <si>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</si>
  <si>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</si>
  <si>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</si>
  <si>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KÖLTSÉGVETÉSI ENGEDÉLYEZETT LÉTSZÁMKERETBE NEM TARTOZÓ FOGLALKOZTATOTTAK LÉTSZÁMA AZ IDŐSZAK VÉGÉN ÖSSZESEN (=80+…+86)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</si>
  <si>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</si>
  <si>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</si>
  <si>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</si>
  <si>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</si>
  <si>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</si>
  <si>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</si>
  <si>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</si>
  <si>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 xml:space="preserve">Felhalmozási költségvetés előirányzat csoport </t>
  </si>
  <si>
    <t>Működési költségvetés előirányzat csoport</t>
  </si>
  <si>
    <t>kötelező feladatok</t>
  </si>
  <si>
    <t>önként vállalt feladatok</t>
  </si>
  <si>
    <t xml:space="preserve">állami (államigazgatási) feladatok </t>
  </si>
  <si>
    <t xml:space="preserve">Költségvetési engedélyezett létszámkeret (álláshely) (fő) ÖNKORMÁNYZAT </t>
  </si>
  <si>
    <t>Költségvetési engedélyezett létszámkeret (álláshely) (fő) KÖLTSÉGVETÉSI SZERV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</si>
  <si>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</si>
  <si>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</si>
  <si>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</si>
  <si>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</si>
  <si>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költségvetési egyenleg  MŰKÖDÉSI</t>
  </si>
  <si>
    <t>költségvetési egyenleg FELHALMOZÁSI</t>
  </si>
  <si>
    <t>Tartalékok-általános</t>
  </si>
  <si>
    <t>Tartalékok-cél</t>
  </si>
  <si>
    <t>MINDÖSSZESEN</t>
  </si>
  <si>
    <t>KÖLTSÉGVETÉSI SZERV ELŐIRÁNYZATAI</t>
  </si>
  <si>
    <t>Közös Hivatal</t>
  </si>
  <si>
    <t>Jegyző</t>
  </si>
  <si>
    <t>Alap</t>
  </si>
  <si>
    <t>Alsószentiván</t>
  </si>
  <si>
    <t>Sárszentágota</t>
  </si>
  <si>
    <t>Alapi Közös Önkormányzati Hivatal</t>
  </si>
  <si>
    <t>Kötelező feladatok</t>
  </si>
  <si>
    <t>Önként vállalt feladatok</t>
  </si>
  <si>
    <t>Államigazgatási feladatok</t>
  </si>
  <si>
    <t>Település</t>
  </si>
  <si>
    <t>Jegyző kiadásaihoz hozzájárulás</t>
  </si>
  <si>
    <t>Kiadás összesen</t>
  </si>
  <si>
    <t>1. melléklet</t>
  </si>
  <si>
    <t>2. melléklet</t>
  </si>
  <si>
    <t>3. melléklet</t>
  </si>
  <si>
    <t>4. melléklet</t>
  </si>
  <si>
    <t>Kiadás           saját dolgozók+dologi</t>
  </si>
  <si>
    <t>A működési támogatás társult önkormányzatok közötti felosztása (adatok  Ft-ban)</t>
  </si>
  <si>
    <t>Működési és felhalmozási bevételek (adatok  Ft-ban)</t>
  </si>
  <si>
    <t>Működési és felhalmozási kiadások (adatok  Ft-ban)</t>
  </si>
  <si>
    <t>,</t>
  </si>
  <si>
    <t>Bevétel összesen</t>
  </si>
  <si>
    <t>Alapi Közös Önkormányzati Hivatal 2024. évi költségvetése</t>
  </si>
  <si>
    <t>Eredeti</t>
  </si>
  <si>
    <t>Módosított</t>
  </si>
  <si>
    <t>Közüzemi díjak - Áramdíj</t>
  </si>
  <si>
    <t>Közüzemi díjak - Gáz</t>
  </si>
  <si>
    <t>Közüzemi díjak - Vízdíj</t>
  </si>
  <si>
    <t>K3311</t>
  </si>
  <si>
    <t>K3312</t>
  </si>
  <si>
    <t>K3314</t>
  </si>
  <si>
    <t>EPON választás</t>
  </si>
  <si>
    <t>Alapi Közös Önkormányzati Hivatal 2024.évi költségvetésének módosítása</t>
  </si>
  <si>
    <t>B411</t>
  </si>
  <si>
    <t>Alapi Közös Önkormányzati Hivatal 2024 évi költségvetésének módosítása</t>
  </si>
  <si>
    <t>Települési hozzájárulás</t>
  </si>
  <si>
    <t>EPON</t>
  </si>
  <si>
    <t>Bevétel Működési Támogatás+saját bevétel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</si>
</sst>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__"/>
    <numFmt numFmtId="165" formatCode="\ ##########"/>
    <numFmt numFmtId="166" formatCode="#,##0;[Red]#,##0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CE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8"/>
      <name val="Calibri"/>
      <family val="2"/>
      <charset val="238"/>
    </font>
    <font>
      <b/>
      <i/>
      <sz val="12"/>
      <color indexed="8"/>
      <name val="Times New Roman"/>
      <family val="1"/>
      <charset val="238"/>
    </font>
    <font>
      <i/>
      <sz val="12"/>
      <color indexed="8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i/>
      <u/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55">
    <xf numFmtId="0" fontId="0" fillId="0" borderId="0" xfId="0"/>
    <xf numFmtId="0" fontId="1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5" fillId="0" borderId="0" xfId="0" applyFont="1"/>
    <xf numFmtId="0" fontId="12" fillId="0" borderId="0" xfId="0" applyFont="1" applyAlignment="1"/>
    <xf numFmtId="0" fontId="12" fillId="0" borderId="0" xfId="0" applyFont="1"/>
    <xf numFmtId="0" fontId="9" fillId="0" borderId="1" xfId="1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4" borderId="1" xfId="0" applyFont="1" applyFill="1" applyBorder="1"/>
    <xf numFmtId="0" fontId="5" fillId="4" borderId="1" xfId="0" applyFont="1" applyFill="1" applyBorder="1"/>
    <xf numFmtId="0" fontId="7" fillId="0" borderId="0" xfId="0" applyFont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2" fillId="0" borderId="0" xfId="0" applyFont="1" applyAlignment="1">
      <alignment horizontal="right"/>
    </xf>
    <xf numFmtId="0" fontId="11" fillId="5" borderId="1" xfId="0" applyFont="1" applyFill="1" applyBorder="1"/>
    <xf numFmtId="165" fontId="4" fillId="2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165" fontId="5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65" fontId="4" fillId="0" borderId="1" xfId="0" applyNumberFormat="1" applyFont="1" applyFill="1" applyBorder="1" applyAlignment="1">
      <alignment vertical="center"/>
    </xf>
    <xf numFmtId="0" fontId="5" fillId="6" borderId="1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horizontal="left" vertical="center"/>
    </xf>
    <xf numFmtId="0" fontId="12" fillId="0" borderId="0" xfId="0" applyFont="1" applyBorder="1"/>
    <xf numFmtId="0" fontId="13" fillId="0" borderId="0" xfId="0" applyFont="1" applyAlignment="1">
      <alignment horizontal="center"/>
    </xf>
    <xf numFmtId="0" fontId="12" fillId="0" borderId="3" xfId="0" applyFont="1" applyBorder="1" applyAlignment="1">
      <alignment vertical="center"/>
    </xf>
    <xf numFmtId="0" fontId="12" fillId="0" borderId="5" xfId="0" applyFont="1" applyBorder="1"/>
    <xf numFmtId="0" fontId="12" fillId="0" borderId="4" xfId="0" applyFont="1" applyBorder="1"/>
    <xf numFmtId="3" fontId="12" fillId="0" borderId="5" xfId="0" applyNumberFormat="1" applyFont="1" applyBorder="1" applyAlignment="1">
      <alignment horizontal="right" vertical="center"/>
    </xf>
    <xf numFmtId="3" fontId="10" fillId="0" borderId="5" xfId="0" applyNumberFormat="1" applyFont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3" fontId="12" fillId="0" borderId="4" xfId="0" applyNumberFormat="1" applyFont="1" applyBorder="1" applyAlignment="1">
      <alignment horizontal="right" vertical="center"/>
    </xf>
    <xf numFmtId="3" fontId="10" fillId="0" borderId="1" xfId="0" applyNumberFormat="1" applyFont="1" applyBorder="1" applyAlignment="1">
      <alignment horizontal="right" vertical="center"/>
    </xf>
    <xf numFmtId="3" fontId="10" fillId="0" borderId="1" xfId="0" applyNumberFormat="1" applyFont="1" applyFill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3" fontId="12" fillId="0" borderId="1" xfId="0" applyNumberFormat="1" applyFont="1" applyBorder="1"/>
    <xf numFmtId="3" fontId="5" fillId="0" borderId="1" xfId="0" applyNumberFormat="1" applyFont="1" applyFill="1" applyBorder="1" applyAlignment="1">
      <alignment horizontal="right" vertical="center"/>
    </xf>
    <xf numFmtId="3" fontId="5" fillId="0" borderId="1" xfId="0" applyNumberFormat="1" applyFont="1" applyBorder="1" applyAlignment="1">
      <alignment horizontal="right"/>
    </xf>
    <xf numFmtId="3" fontId="12" fillId="0" borderId="1" xfId="0" applyNumberFormat="1" applyFont="1" applyBorder="1" applyAlignment="1">
      <alignment horizontal="right"/>
    </xf>
    <xf numFmtId="3" fontId="4" fillId="0" borderId="1" xfId="0" applyNumberFormat="1" applyFont="1" applyFill="1" applyBorder="1" applyAlignment="1">
      <alignment horizontal="right" vertical="center"/>
    </xf>
    <xf numFmtId="3" fontId="4" fillId="0" borderId="1" xfId="0" applyNumberFormat="1" applyFont="1" applyBorder="1" applyAlignment="1">
      <alignment horizontal="right"/>
    </xf>
    <xf numFmtId="3" fontId="13" fillId="0" borderId="1" xfId="0" applyNumberFormat="1" applyFont="1" applyBorder="1" applyAlignment="1">
      <alignment horizontal="right"/>
    </xf>
    <xf numFmtId="3" fontId="5" fillId="0" borderId="1" xfId="0" applyNumberFormat="1" applyFont="1" applyFill="1" applyBorder="1" applyAlignment="1">
      <alignment horizontal="right" vertical="center" wrapText="1"/>
    </xf>
    <xf numFmtId="3" fontId="10" fillId="0" borderId="1" xfId="0" applyNumberFormat="1" applyFont="1" applyFill="1" applyBorder="1" applyAlignment="1">
      <alignment horizontal="righ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3" fontId="9" fillId="0" borderId="1" xfId="0" applyNumberFormat="1" applyFont="1" applyFill="1" applyBorder="1" applyAlignment="1">
      <alignment horizontal="right" vertical="center"/>
    </xf>
    <xf numFmtId="3" fontId="12" fillId="0" borderId="0" xfId="0" applyNumberFormat="1" applyFont="1" applyBorder="1"/>
    <xf numFmtId="0" fontId="12" fillId="0" borderId="0" xfId="0" applyFont="1" applyFill="1" applyBorder="1"/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3" fontId="12" fillId="0" borderId="0" xfId="0" applyNumberFormat="1" applyFont="1" applyBorder="1" applyAlignment="1">
      <alignment horizontal="right" vertical="center"/>
    </xf>
    <xf numFmtId="3" fontId="10" fillId="0" borderId="0" xfId="0" applyNumberFormat="1" applyFont="1" applyBorder="1" applyAlignment="1">
      <alignment horizontal="right" vertical="center"/>
    </xf>
    <xf numFmtId="3" fontId="10" fillId="0" borderId="0" xfId="0" applyNumberFormat="1" applyFont="1" applyBorder="1"/>
    <xf numFmtId="3" fontId="10" fillId="0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Border="1" applyAlignment="1">
      <alignment horizontal="right"/>
    </xf>
    <xf numFmtId="3" fontId="0" fillId="0" borderId="0" xfId="0" applyNumberFormat="1"/>
    <xf numFmtId="0" fontId="13" fillId="0" borderId="0" xfId="0" applyFont="1" applyAlignment="1">
      <alignment horizontal="center"/>
    </xf>
    <xf numFmtId="0" fontId="17" fillId="0" borderId="0" xfId="0" applyFont="1"/>
    <xf numFmtId="3" fontId="13" fillId="0" borderId="1" xfId="0" applyNumberFormat="1" applyFont="1" applyBorder="1"/>
    <xf numFmtId="0" fontId="12" fillId="0" borderId="1" xfId="0" applyFont="1" applyBorder="1" applyAlignment="1"/>
    <xf numFmtId="0" fontId="12" fillId="0" borderId="7" xfId="0" applyFont="1" applyBorder="1" applyAlignment="1"/>
    <xf numFmtId="0" fontId="13" fillId="0" borderId="0" xfId="0" applyFont="1" applyAlignment="1">
      <alignment horizontal="center"/>
    </xf>
    <xf numFmtId="0" fontId="0" fillId="0" borderId="1" xfId="0" applyFont="1" applyBorder="1"/>
    <xf numFmtId="3" fontId="0" fillId="0" borderId="1" xfId="0" applyNumberFormat="1" applyBorder="1"/>
    <xf numFmtId="0" fontId="0" fillId="0" borderId="0" xfId="0" applyBorder="1" applyAlignment="1">
      <alignment horizontal="center"/>
    </xf>
    <xf numFmtId="0" fontId="12" fillId="0" borderId="14" xfId="0" applyFont="1" applyBorder="1" applyAlignment="1">
      <alignment vertical="center"/>
    </xf>
    <xf numFmtId="3" fontId="12" fillId="0" borderId="7" xfId="0" applyNumberFormat="1" applyFont="1" applyBorder="1" applyAlignment="1">
      <alignment horizontal="right" vertical="center"/>
    </xf>
    <xf numFmtId="3" fontId="10" fillId="0" borderId="7" xfId="0" applyNumberFormat="1" applyFont="1" applyBorder="1" applyAlignment="1">
      <alignment horizontal="right" vertical="center"/>
    </xf>
    <xf numFmtId="3" fontId="10" fillId="0" borderId="7" xfId="0" applyNumberFormat="1" applyFont="1" applyBorder="1"/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vertical="center"/>
    </xf>
    <xf numFmtId="3" fontId="4" fillId="2" borderId="1" xfId="0" applyNumberFormat="1" applyFont="1" applyFill="1" applyBorder="1" applyAlignment="1">
      <alignment vertical="center"/>
    </xf>
    <xf numFmtId="3" fontId="5" fillId="0" borderId="1" xfId="0" applyNumberFormat="1" applyFont="1" applyFill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left" vertical="center" wrapText="1"/>
    </xf>
    <xf numFmtId="3" fontId="4" fillId="2" borderId="1" xfId="0" applyNumberFormat="1" applyFont="1" applyFill="1" applyBorder="1" applyAlignment="1">
      <alignment horizontal="left" vertical="center" wrapText="1"/>
    </xf>
    <xf numFmtId="3" fontId="4" fillId="4" borderId="1" xfId="0" applyNumberFormat="1" applyFont="1" applyFill="1" applyBorder="1"/>
    <xf numFmtId="166" fontId="10" fillId="0" borderId="7" xfId="0" applyNumberFormat="1" applyFont="1" applyBorder="1"/>
    <xf numFmtId="3" fontId="12" fillId="0" borderId="14" xfId="0" applyNumberFormat="1" applyFont="1" applyBorder="1" applyAlignment="1">
      <alignment horizontal="right" vertical="center"/>
    </xf>
    <xf numFmtId="3" fontId="10" fillId="0" borderId="14" xfId="0" applyNumberFormat="1" applyFont="1" applyBorder="1" applyAlignment="1">
      <alignment horizontal="right" vertical="center"/>
    </xf>
    <xf numFmtId="3" fontId="9" fillId="0" borderId="5" xfId="0" applyNumberFormat="1" applyFont="1" applyBorder="1" applyAlignment="1">
      <alignment horizontal="right" vertical="center"/>
    </xf>
    <xf numFmtId="3" fontId="13" fillId="0" borderId="5" xfId="0" applyNumberFormat="1" applyFont="1" applyBorder="1" applyAlignment="1">
      <alignment horizontal="right" vertical="center"/>
    </xf>
    <xf numFmtId="3" fontId="10" fillId="0" borderId="14" xfId="0" applyNumberFormat="1" applyFont="1" applyBorder="1"/>
    <xf numFmtId="3" fontId="10" fillId="0" borderId="1" xfId="0" applyNumberFormat="1" applyFont="1" applyBorder="1"/>
    <xf numFmtId="0" fontId="1" fillId="0" borderId="6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12" fillId="0" borderId="0" xfId="0" applyFont="1" applyAlignment="1">
      <alignment wrapText="1"/>
    </xf>
    <xf numFmtId="0" fontId="12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/>
    <xf numFmtId="0" fontId="4" fillId="0" borderId="4" xfId="0" applyFont="1" applyFill="1" applyBorder="1" applyAlignment="1">
      <alignment horizontal="center" vertical="center"/>
    </xf>
    <xf numFmtId="0" fontId="12" fillId="0" borderId="7" xfId="0" applyFont="1" applyBorder="1" applyAlignment="1"/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</cellXfs>
  <cellStyles count="2">
    <cellStyle name="Normál" xfId="0" builtinId="0"/>
    <cellStyle name="Normal_KTRSZJ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view="pageBreakPreview" zoomScale="60" zoomScaleNormal="100" workbookViewId="0">
      <selection activeCell="C9" sqref="C9"/>
    </sheetView>
  </sheetViews>
  <sheetFormatPr defaultRowHeight="14.4" x14ac:dyDescent="0.3"/>
  <cols>
    <col min="1" max="1" width="82.109375" customWidth="1"/>
    <col min="2" max="2" width="26.88671875" customWidth="1"/>
    <col min="3" max="3" width="16.109375" customWidth="1"/>
    <col min="4" max="4" width="27.33203125" customWidth="1"/>
    <col min="5" max="5" width="19.44140625" customWidth="1"/>
  </cols>
  <sheetData>
    <row r="1" spans="1:5" ht="16.5" customHeight="1" x14ac:dyDescent="0.3">
      <c r="E1" s="37" t="s">
        <v>455</v>
      </c>
    </row>
    <row r="2" spans="1:5" ht="25.5" customHeight="1" x14ac:dyDescent="0.3">
      <c r="A2" s="118" t="s">
        <v>465</v>
      </c>
      <c r="B2" s="119"/>
      <c r="C2" s="119"/>
      <c r="D2" s="119"/>
      <c r="E2" s="119"/>
    </row>
    <row r="3" spans="1:5" ht="16.2" x14ac:dyDescent="0.35">
      <c r="A3" s="120" t="s">
        <v>425</v>
      </c>
      <c r="B3" s="121"/>
      <c r="C3" s="121"/>
      <c r="D3" s="121"/>
      <c r="E3" s="121"/>
    </row>
    <row r="4" spans="1:5" ht="15.6" x14ac:dyDescent="0.3">
      <c r="A4" s="7"/>
      <c r="B4" s="8"/>
      <c r="C4" s="8"/>
      <c r="D4" s="8"/>
      <c r="E4" s="8"/>
    </row>
    <row r="5" spans="1:5" ht="15.6" x14ac:dyDescent="0.3">
      <c r="A5" s="7"/>
      <c r="B5" s="8"/>
      <c r="C5" s="8"/>
      <c r="D5" s="8"/>
      <c r="E5" s="8"/>
    </row>
    <row r="6" spans="1:5" ht="51" customHeight="1" x14ac:dyDescent="0.3">
      <c r="A6" s="9" t="s">
        <v>424</v>
      </c>
      <c r="B6" s="11" t="s">
        <v>431</v>
      </c>
      <c r="C6" s="11" t="s">
        <v>443</v>
      </c>
      <c r="D6" s="11" t="s">
        <v>432</v>
      </c>
      <c r="E6" s="17" t="s">
        <v>441</v>
      </c>
    </row>
    <row r="7" spans="1:5" ht="15" customHeight="1" x14ac:dyDescent="0.3">
      <c r="A7" s="10" t="s">
        <v>397</v>
      </c>
      <c r="B7" s="12"/>
      <c r="C7" s="12">
        <v>1</v>
      </c>
      <c r="D7" s="12"/>
      <c r="E7" s="13">
        <v>1</v>
      </c>
    </row>
    <row r="8" spans="1:5" ht="15" customHeight="1" x14ac:dyDescent="0.3">
      <c r="A8" s="10" t="s">
        <v>398</v>
      </c>
      <c r="B8" s="12"/>
      <c r="C8" s="12">
        <v>6</v>
      </c>
      <c r="D8" s="12"/>
      <c r="E8" s="13">
        <v>6</v>
      </c>
    </row>
    <row r="9" spans="1:5" ht="15" customHeight="1" x14ac:dyDescent="0.3">
      <c r="A9" s="10" t="s">
        <v>399</v>
      </c>
      <c r="B9" s="12"/>
      <c r="C9" s="12">
        <v>5</v>
      </c>
      <c r="D9" s="12"/>
      <c r="E9" s="13">
        <v>5</v>
      </c>
    </row>
    <row r="10" spans="1:5" ht="15" customHeight="1" x14ac:dyDescent="0.3">
      <c r="A10" s="10" t="s">
        <v>400</v>
      </c>
      <c r="B10" s="12"/>
      <c r="C10" s="12"/>
      <c r="D10" s="12"/>
      <c r="E10" s="13"/>
    </row>
    <row r="11" spans="1:5" ht="15" customHeight="1" x14ac:dyDescent="0.3">
      <c r="A11" s="9" t="s">
        <v>419</v>
      </c>
      <c r="B11" s="12"/>
      <c r="C11" s="12">
        <v>12</v>
      </c>
      <c r="D11" s="12"/>
      <c r="E11" s="13">
        <v>12</v>
      </c>
    </row>
    <row r="12" spans="1:5" ht="15" customHeight="1" x14ac:dyDescent="0.3">
      <c r="A12" s="10" t="s">
        <v>401</v>
      </c>
      <c r="B12" s="12"/>
      <c r="C12" s="12"/>
      <c r="D12" s="12"/>
      <c r="E12" s="14"/>
    </row>
    <row r="13" spans="1:5" ht="15" customHeight="1" x14ac:dyDescent="0.3">
      <c r="A13" s="10" t="s">
        <v>402</v>
      </c>
      <c r="B13" s="12"/>
      <c r="C13" s="12"/>
      <c r="D13" s="12"/>
      <c r="E13" s="14"/>
    </row>
    <row r="14" spans="1:5" ht="15" customHeight="1" x14ac:dyDescent="0.3">
      <c r="A14" s="10" t="s">
        <v>403</v>
      </c>
      <c r="B14" s="12"/>
      <c r="C14" s="12"/>
      <c r="D14" s="12"/>
      <c r="E14" s="14"/>
    </row>
    <row r="15" spans="1:5" ht="15" customHeight="1" x14ac:dyDescent="0.3">
      <c r="A15" s="10" t="s">
        <v>404</v>
      </c>
      <c r="B15" s="12"/>
      <c r="C15" s="12"/>
      <c r="D15" s="12"/>
      <c r="E15" s="14"/>
    </row>
    <row r="16" spans="1:5" ht="15" customHeight="1" x14ac:dyDescent="0.3">
      <c r="A16" s="10" t="s">
        <v>405</v>
      </c>
      <c r="B16" s="12"/>
      <c r="C16" s="12"/>
      <c r="D16" s="12"/>
      <c r="E16" s="14"/>
    </row>
    <row r="17" spans="1:5" ht="15" customHeight="1" x14ac:dyDescent="0.3">
      <c r="A17" s="10" t="s">
        <v>406</v>
      </c>
      <c r="B17" s="12"/>
      <c r="C17" s="12"/>
      <c r="D17" s="12"/>
      <c r="E17" s="14"/>
    </row>
    <row r="18" spans="1:5" ht="15" customHeight="1" x14ac:dyDescent="0.3">
      <c r="A18" s="10" t="s">
        <v>407</v>
      </c>
      <c r="B18" s="12"/>
      <c r="C18" s="12"/>
      <c r="D18" s="12"/>
      <c r="E18" s="14"/>
    </row>
    <row r="19" spans="1:5" ht="15" customHeight="1" x14ac:dyDescent="0.3">
      <c r="A19" s="9" t="s">
        <v>420</v>
      </c>
      <c r="B19" s="12"/>
      <c r="C19" s="12"/>
      <c r="D19" s="12"/>
      <c r="E19" s="14"/>
    </row>
    <row r="20" spans="1:5" ht="15" customHeight="1" x14ac:dyDescent="0.3">
      <c r="A20" s="10" t="s">
        <v>408</v>
      </c>
      <c r="B20" s="12"/>
      <c r="C20" s="12"/>
      <c r="D20" s="12"/>
      <c r="E20" s="14"/>
    </row>
    <row r="21" spans="1:5" ht="15" customHeight="1" x14ac:dyDescent="0.3">
      <c r="A21" s="10" t="s">
        <v>409</v>
      </c>
      <c r="B21" s="12"/>
      <c r="C21" s="12"/>
      <c r="D21" s="12"/>
      <c r="E21" s="14"/>
    </row>
    <row r="22" spans="1:5" ht="15" customHeight="1" x14ac:dyDescent="0.3">
      <c r="A22" s="10" t="s">
        <v>410</v>
      </c>
      <c r="B22" s="12"/>
      <c r="C22" s="12"/>
      <c r="D22" s="12"/>
      <c r="E22" s="14"/>
    </row>
    <row r="23" spans="1:5" ht="15" customHeight="1" x14ac:dyDescent="0.3">
      <c r="A23" s="9" t="s">
        <v>421</v>
      </c>
      <c r="B23" s="12"/>
      <c r="C23" s="12"/>
      <c r="D23" s="12"/>
      <c r="E23" s="14"/>
    </row>
    <row r="24" spans="1:5" ht="15" customHeight="1" x14ac:dyDescent="0.3">
      <c r="A24" s="10" t="s">
        <v>411</v>
      </c>
      <c r="B24" s="12"/>
      <c r="C24" s="12"/>
      <c r="D24" s="12"/>
      <c r="E24" s="14"/>
    </row>
    <row r="25" spans="1:5" ht="15" customHeight="1" x14ac:dyDescent="0.3">
      <c r="A25" s="10" t="s">
        <v>412</v>
      </c>
      <c r="B25" s="12"/>
      <c r="C25" s="12"/>
      <c r="D25" s="12"/>
      <c r="E25" s="14"/>
    </row>
    <row r="26" spans="1:5" ht="15" customHeight="1" x14ac:dyDescent="0.3">
      <c r="A26" s="10" t="s">
        <v>413</v>
      </c>
      <c r="B26" s="12"/>
      <c r="C26" s="12"/>
      <c r="D26" s="12"/>
      <c r="E26" s="14"/>
    </row>
    <row r="27" spans="1:5" ht="15" customHeight="1" x14ac:dyDescent="0.3">
      <c r="A27" s="9" t="s">
        <v>422</v>
      </c>
      <c r="B27" s="12"/>
      <c r="C27" s="12"/>
      <c r="D27" s="12"/>
      <c r="E27" s="14"/>
    </row>
    <row r="28" spans="1:5" ht="37.5" customHeight="1" x14ac:dyDescent="0.3">
      <c r="A28" s="9" t="s">
        <v>423</v>
      </c>
      <c r="B28" s="15"/>
      <c r="C28" s="16"/>
      <c r="D28" s="16"/>
      <c r="E28" s="14"/>
    </row>
    <row r="29" spans="1:5" ht="15" customHeight="1" x14ac:dyDescent="0.3">
      <c r="A29" s="10" t="s">
        <v>414</v>
      </c>
      <c r="B29" s="12"/>
      <c r="C29" s="12"/>
      <c r="D29" s="12"/>
      <c r="E29" s="14"/>
    </row>
    <row r="30" spans="1:5" ht="15" customHeight="1" x14ac:dyDescent="0.3">
      <c r="A30" s="10" t="s">
        <v>415</v>
      </c>
      <c r="B30" s="12"/>
      <c r="C30" s="12"/>
      <c r="D30" s="12"/>
      <c r="E30" s="14"/>
    </row>
    <row r="31" spans="1:5" ht="15" customHeight="1" x14ac:dyDescent="0.3">
      <c r="A31" s="10" t="s">
        <v>416</v>
      </c>
      <c r="B31" s="12"/>
      <c r="C31" s="12"/>
      <c r="D31" s="12"/>
      <c r="E31" s="14"/>
    </row>
    <row r="32" spans="1:5" ht="15" customHeight="1" x14ac:dyDescent="0.3">
      <c r="A32" s="10" t="s">
        <v>417</v>
      </c>
      <c r="B32" s="12"/>
      <c r="C32" s="12"/>
      <c r="D32" s="12"/>
      <c r="E32" s="14"/>
    </row>
    <row r="33" spans="1:5" ht="46.8" x14ac:dyDescent="0.3">
      <c r="A33" s="9" t="s">
        <v>418</v>
      </c>
      <c r="B33" s="12"/>
      <c r="C33" s="12"/>
      <c r="D33" s="12"/>
      <c r="E33" s="14"/>
    </row>
    <row r="34" spans="1:5" x14ac:dyDescent="0.3">
      <c r="A34" s="115"/>
      <c r="B34" s="116"/>
      <c r="C34" s="116"/>
      <c r="D34" s="116"/>
    </row>
    <row r="35" spans="1:5" x14ac:dyDescent="0.3">
      <c r="A35" s="117"/>
      <c r="B35" s="116"/>
      <c r="C35" s="116"/>
      <c r="D35" s="116"/>
    </row>
  </sheetData>
  <mergeCells count="4">
    <mergeCell ref="A34:D34"/>
    <mergeCell ref="A35:D35"/>
    <mergeCell ref="A2:E2"/>
    <mergeCell ref="A3:E3"/>
  </mergeCells>
  <phoneticPr fontId="6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8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6"/>
  <sheetViews>
    <sheetView view="pageBreakPreview" topLeftCell="B43" zoomScale="96" zoomScaleNormal="80" zoomScaleSheetLayoutView="96" workbookViewId="0">
      <selection activeCell="J21" sqref="J21"/>
    </sheetView>
  </sheetViews>
  <sheetFormatPr defaultRowHeight="14.4" x14ac:dyDescent="0.3"/>
  <cols>
    <col min="1" max="1" width="92.5546875" customWidth="1"/>
    <col min="2" max="2" width="8.5546875" bestFit="1" customWidth="1"/>
    <col min="3" max="4" width="13.88671875" customWidth="1"/>
    <col min="5" max="5" width="11.109375" customWidth="1"/>
    <col min="6" max="6" width="13.5546875" customWidth="1"/>
    <col min="7" max="8" width="17.109375" customWidth="1"/>
    <col min="9" max="9" width="12.88671875" customWidth="1"/>
    <col min="10" max="10" width="14.109375" customWidth="1"/>
  </cols>
  <sheetData>
    <row r="1" spans="1:10" ht="15.6" x14ac:dyDescent="0.3">
      <c r="G1" s="123" t="s">
        <v>456</v>
      </c>
      <c r="H1" s="123"/>
      <c r="I1" s="123"/>
    </row>
    <row r="2" spans="1:10" ht="27" customHeight="1" x14ac:dyDescent="0.3">
      <c r="A2" s="118" t="s">
        <v>477</v>
      </c>
      <c r="B2" s="119"/>
      <c r="C2" s="119"/>
      <c r="D2" s="119"/>
      <c r="E2" s="119"/>
      <c r="F2" s="119"/>
      <c r="G2" s="119"/>
      <c r="H2" s="119"/>
      <c r="I2" s="122"/>
    </row>
    <row r="3" spans="1:10" ht="23.25" customHeight="1" x14ac:dyDescent="0.35">
      <c r="A3" s="120" t="s">
        <v>461</v>
      </c>
      <c r="B3" s="119"/>
      <c r="C3" s="119"/>
      <c r="D3" s="119"/>
      <c r="E3" s="119"/>
      <c r="F3" s="119"/>
      <c r="G3" s="119"/>
      <c r="H3" s="119"/>
      <c r="I3" s="122"/>
    </row>
    <row r="4" spans="1:10" ht="16.2" x14ac:dyDescent="0.35">
      <c r="A4" s="26"/>
      <c r="B4" s="8"/>
      <c r="C4" s="8"/>
      <c r="D4" s="8"/>
      <c r="E4" s="8"/>
      <c r="F4" s="8"/>
      <c r="G4" s="8"/>
      <c r="H4" s="8"/>
      <c r="I4" s="8"/>
    </row>
    <row r="5" spans="1:10" ht="15.6" x14ac:dyDescent="0.3">
      <c r="A5" s="8"/>
      <c r="B5" s="8"/>
      <c r="C5" s="8"/>
      <c r="D5" s="8"/>
      <c r="E5" s="8"/>
      <c r="F5" s="8"/>
      <c r="G5" s="8"/>
      <c r="H5" s="8"/>
      <c r="I5" s="8"/>
    </row>
    <row r="6" spans="1:10" ht="45" customHeight="1" x14ac:dyDescent="0.3">
      <c r="A6" s="27" t="s">
        <v>3</v>
      </c>
      <c r="B6" s="28" t="s">
        <v>1</v>
      </c>
      <c r="C6" s="124" t="s">
        <v>428</v>
      </c>
      <c r="D6" s="125"/>
      <c r="E6" s="124" t="s">
        <v>429</v>
      </c>
      <c r="F6" s="125"/>
      <c r="G6" s="124" t="s">
        <v>430</v>
      </c>
      <c r="H6" s="125"/>
      <c r="I6" s="126" t="s">
        <v>0</v>
      </c>
      <c r="J6" s="126"/>
    </row>
    <row r="7" spans="1:10" ht="24" customHeight="1" x14ac:dyDescent="0.3">
      <c r="A7" s="27"/>
      <c r="B7" s="28"/>
      <c r="C7" s="17" t="s">
        <v>466</v>
      </c>
      <c r="D7" s="17" t="s">
        <v>467</v>
      </c>
      <c r="E7" s="17" t="s">
        <v>466</v>
      </c>
      <c r="F7" s="17" t="s">
        <v>467</v>
      </c>
      <c r="G7" s="17" t="s">
        <v>466</v>
      </c>
      <c r="H7" s="17" t="s">
        <v>467</v>
      </c>
      <c r="I7" s="17" t="s">
        <v>466</v>
      </c>
      <c r="J7" s="17" t="s">
        <v>467</v>
      </c>
    </row>
    <row r="8" spans="1:10" ht="15" customHeight="1" x14ac:dyDescent="0.3">
      <c r="A8" s="15" t="s">
        <v>175</v>
      </c>
      <c r="B8" s="29" t="s">
        <v>176</v>
      </c>
      <c r="C8" s="14"/>
      <c r="D8" s="14"/>
      <c r="E8" s="14"/>
      <c r="F8" s="14"/>
      <c r="G8" s="14"/>
      <c r="H8" s="14"/>
      <c r="I8" s="14"/>
      <c r="J8" s="92"/>
    </row>
    <row r="9" spans="1:10" ht="15" customHeight="1" x14ac:dyDescent="0.3">
      <c r="A9" s="30" t="s">
        <v>177</v>
      </c>
      <c r="B9" s="29" t="s">
        <v>178</v>
      </c>
      <c r="C9" s="14"/>
      <c r="D9" s="14"/>
      <c r="E9" s="14"/>
      <c r="F9" s="14"/>
      <c r="G9" s="14"/>
      <c r="H9" s="14"/>
      <c r="I9" s="14"/>
      <c r="J9" s="92"/>
    </row>
    <row r="10" spans="1:10" ht="15" customHeight="1" x14ac:dyDescent="0.3">
      <c r="A10" s="30" t="s">
        <v>179</v>
      </c>
      <c r="B10" s="29" t="s">
        <v>180</v>
      </c>
      <c r="C10" s="14"/>
      <c r="D10" s="14"/>
      <c r="E10" s="14"/>
      <c r="F10" s="14"/>
      <c r="G10" s="14"/>
      <c r="H10" s="14"/>
      <c r="I10" s="14"/>
      <c r="J10" s="92"/>
    </row>
    <row r="11" spans="1:10" ht="15" customHeight="1" x14ac:dyDescent="0.3">
      <c r="A11" s="30" t="s">
        <v>181</v>
      </c>
      <c r="B11" s="29" t="s">
        <v>182</v>
      </c>
      <c r="C11" s="14"/>
      <c r="D11" s="14"/>
      <c r="E11" s="14"/>
      <c r="F11" s="14"/>
      <c r="G11" s="14"/>
      <c r="H11" s="14"/>
      <c r="I11" s="14"/>
      <c r="J11" s="92"/>
    </row>
    <row r="12" spans="1:10" ht="15" customHeight="1" x14ac:dyDescent="0.3">
      <c r="A12" s="30" t="s">
        <v>183</v>
      </c>
      <c r="B12" s="29" t="s">
        <v>184</v>
      </c>
      <c r="C12" s="14"/>
      <c r="D12" s="14"/>
      <c r="E12" s="14"/>
      <c r="F12" s="14"/>
      <c r="G12" s="14"/>
      <c r="H12" s="14"/>
      <c r="I12" s="14"/>
      <c r="J12" s="92"/>
    </row>
    <row r="13" spans="1:10" ht="15" customHeight="1" x14ac:dyDescent="0.3">
      <c r="A13" s="30" t="s">
        <v>185</v>
      </c>
      <c r="B13" s="29" t="s">
        <v>186</v>
      </c>
      <c r="C13" s="14"/>
      <c r="D13" s="14"/>
      <c r="E13" s="14"/>
      <c r="F13" s="14"/>
      <c r="G13" s="14"/>
      <c r="H13" s="14"/>
      <c r="I13" s="14"/>
      <c r="J13" s="92"/>
    </row>
    <row r="14" spans="1:10" ht="15" customHeight="1" x14ac:dyDescent="0.3">
      <c r="A14" s="31" t="s">
        <v>380</v>
      </c>
      <c r="B14" s="32" t="s">
        <v>187</v>
      </c>
      <c r="C14" s="14"/>
      <c r="D14" s="14"/>
      <c r="E14" s="14"/>
      <c r="F14" s="14"/>
      <c r="G14" s="14"/>
      <c r="H14" s="14"/>
      <c r="I14" s="14"/>
      <c r="J14" s="92"/>
    </row>
    <row r="15" spans="1:10" ht="15" customHeight="1" x14ac:dyDescent="0.3">
      <c r="A15" s="30" t="s">
        <v>188</v>
      </c>
      <c r="B15" s="29" t="s">
        <v>189</v>
      </c>
      <c r="C15" s="14"/>
      <c r="D15" s="14"/>
      <c r="E15" s="14"/>
      <c r="F15" s="14"/>
      <c r="G15" s="14"/>
      <c r="H15" s="14"/>
      <c r="I15" s="14"/>
      <c r="J15" s="92"/>
    </row>
    <row r="16" spans="1:10" ht="15" customHeight="1" x14ac:dyDescent="0.3">
      <c r="A16" s="30" t="s">
        <v>190</v>
      </c>
      <c r="B16" s="29" t="s">
        <v>191</v>
      </c>
      <c r="C16" s="14"/>
      <c r="D16" s="14"/>
      <c r="E16" s="14"/>
      <c r="F16" s="14"/>
      <c r="G16" s="14"/>
      <c r="H16" s="14"/>
      <c r="I16" s="14"/>
      <c r="J16" s="92"/>
    </row>
    <row r="17" spans="1:10" ht="15" customHeight="1" x14ac:dyDescent="0.3">
      <c r="A17" s="30" t="s">
        <v>343</v>
      </c>
      <c r="B17" s="29" t="s">
        <v>192</v>
      </c>
      <c r="C17" s="14"/>
      <c r="D17" s="14"/>
      <c r="E17" s="14"/>
      <c r="F17" s="14"/>
      <c r="G17" s="14"/>
      <c r="H17" s="14"/>
      <c r="I17" s="14"/>
      <c r="J17" s="92"/>
    </row>
    <row r="18" spans="1:10" ht="15" customHeight="1" x14ac:dyDescent="0.3">
      <c r="A18" s="30" t="s">
        <v>344</v>
      </c>
      <c r="B18" s="29" t="s">
        <v>193</v>
      </c>
      <c r="C18" s="14"/>
      <c r="D18" s="14"/>
      <c r="E18" s="14"/>
      <c r="F18" s="14"/>
      <c r="G18" s="14"/>
      <c r="H18" s="14"/>
      <c r="I18" s="14"/>
      <c r="J18" s="92"/>
    </row>
    <row r="19" spans="1:10" ht="15" customHeight="1" x14ac:dyDescent="0.3">
      <c r="A19" s="30" t="s">
        <v>345</v>
      </c>
      <c r="B19" s="29" t="s">
        <v>194</v>
      </c>
      <c r="C19" s="62">
        <v>10622549</v>
      </c>
      <c r="D19" s="62">
        <v>15337215</v>
      </c>
      <c r="E19" s="14"/>
      <c r="F19" s="14"/>
      <c r="G19" s="14"/>
      <c r="H19" s="14"/>
      <c r="I19" s="62">
        <v>10622549</v>
      </c>
      <c r="J19" s="62">
        <v>15337215</v>
      </c>
    </row>
    <row r="20" spans="1:10" ht="15" customHeight="1" x14ac:dyDescent="0.3">
      <c r="A20" s="31" t="s">
        <v>381</v>
      </c>
      <c r="B20" s="32" t="s">
        <v>195</v>
      </c>
      <c r="C20" s="62">
        <v>10622549</v>
      </c>
      <c r="D20" s="62">
        <v>15337215</v>
      </c>
      <c r="E20" s="14"/>
      <c r="F20" s="14"/>
      <c r="G20" s="14"/>
      <c r="H20" s="14"/>
      <c r="I20" s="62">
        <v>10622549</v>
      </c>
      <c r="J20" s="62">
        <v>15337215</v>
      </c>
    </row>
    <row r="21" spans="1:10" ht="15" customHeight="1" x14ac:dyDescent="0.3">
      <c r="A21" s="30" t="s">
        <v>196</v>
      </c>
      <c r="B21" s="29" t="s">
        <v>197</v>
      </c>
      <c r="C21" s="14"/>
      <c r="D21" s="14"/>
      <c r="E21" s="14"/>
      <c r="F21" s="14"/>
      <c r="G21" s="14"/>
      <c r="H21" s="14"/>
      <c r="I21" s="14"/>
      <c r="J21" s="92"/>
    </row>
    <row r="22" spans="1:10" ht="15" customHeight="1" x14ac:dyDescent="0.3">
      <c r="A22" s="30" t="s">
        <v>198</v>
      </c>
      <c r="B22" s="29" t="s">
        <v>199</v>
      </c>
      <c r="C22" s="14"/>
      <c r="D22" s="14"/>
      <c r="E22" s="14"/>
      <c r="F22" s="14"/>
      <c r="G22" s="14"/>
      <c r="H22" s="14"/>
      <c r="I22" s="14"/>
      <c r="J22" s="92"/>
    </row>
    <row r="23" spans="1:10" ht="15" customHeight="1" x14ac:dyDescent="0.3">
      <c r="A23" s="30" t="s">
        <v>346</v>
      </c>
      <c r="B23" s="29" t="s">
        <v>200</v>
      </c>
      <c r="C23" s="14"/>
      <c r="D23" s="14"/>
      <c r="E23" s="14"/>
      <c r="F23" s="14"/>
      <c r="G23" s="14"/>
      <c r="H23" s="14"/>
      <c r="I23" s="14"/>
      <c r="J23" s="92"/>
    </row>
    <row r="24" spans="1:10" ht="15" customHeight="1" x14ac:dyDescent="0.3">
      <c r="A24" s="30" t="s">
        <v>347</v>
      </c>
      <c r="B24" s="29" t="s">
        <v>201</v>
      </c>
      <c r="C24" s="14"/>
      <c r="D24" s="14"/>
      <c r="E24" s="14"/>
      <c r="F24" s="14"/>
      <c r="G24" s="14"/>
      <c r="H24" s="14"/>
      <c r="I24" s="14"/>
      <c r="J24" s="92"/>
    </row>
    <row r="25" spans="1:10" ht="15" customHeight="1" x14ac:dyDescent="0.3">
      <c r="A25" s="30" t="s">
        <v>348</v>
      </c>
      <c r="B25" s="29" t="s">
        <v>202</v>
      </c>
      <c r="C25" s="14"/>
      <c r="D25" s="14"/>
      <c r="E25" s="14"/>
      <c r="F25" s="14"/>
      <c r="G25" s="14"/>
      <c r="H25" s="14"/>
      <c r="I25" s="14"/>
      <c r="J25" s="92"/>
    </row>
    <row r="26" spans="1:10" ht="15" customHeight="1" x14ac:dyDescent="0.3">
      <c r="A26" s="31" t="s">
        <v>382</v>
      </c>
      <c r="B26" s="32" t="s">
        <v>203</v>
      </c>
      <c r="C26" s="14"/>
      <c r="D26" s="14"/>
      <c r="E26" s="14"/>
      <c r="F26" s="14"/>
      <c r="G26" s="14"/>
      <c r="H26" s="14"/>
      <c r="I26" s="14"/>
      <c r="J26" s="92"/>
    </row>
    <row r="27" spans="1:10" ht="15" customHeight="1" x14ac:dyDescent="0.3">
      <c r="A27" s="30" t="s">
        <v>349</v>
      </c>
      <c r="B27" s="29" t="s">
        <v>204</v>
      </c>
      <c r="C27" s="14"/>
      <c r="D27" s="14"/>
      <c r="E27" s="14"/>
      <c r="F27" s="14"/>
      <c r="G27" s="14"/>
      <c r="H27" s="14"/>
      <c r="I27" s="14"/>
      <c r="J27" s="92"/>
    </row>
    <row r="28" spans="1:10" ht="15" customHeight="1" x14ac:dyDescent="0.3">
      <c r="A28" s="30" t="s">
        <v>350</v>
      </c>
      <c r="B28" s="29" t="s">
        <v>205</v>
      </c>
      <c r="C28" s="14"/>
      <c r="D28" s="14"/>
      <c r="E28" s="14"/>
      <c r="F28" s="14"/>
      <c r="G28" s="14"/>
      <c r="H28" s="14"/>
      <c r="I28" s="14"/>
      <c r="J28" s="92"/>
    </row>
    <row r="29" spans="1:10" ht="15" customHeight="1" x14ac:dyDescent="0.3">
      <c r="A29" s="31" t="s">
        <v>383</v>
      </c>
      <c r="B29" s="32" t="s">
        <v>206</v>
      </c>
      <c r="C29" s="14"/>
      <c r="D29" s="14"/>
      <c r="E29" s="14"/>
      <c r="F29" s="14"/>
      <c r="G29" s="14"/>
      <c r="H29" s="14"/>
      <c r="I29" s="14"/>
      <c r="J29" s="92"/>
    </row>
    <row r="30" spans="1:10" ht="15" customHeight="1" x14ac:dyDescent="0.3">
      <c r="A30" s="30" t="s">
        <v>351</v>
      </c>
      <c r="B30" s="29" t="s">
        <v>207</v>
      </c>
      <c r="C30" s="14"/>
      <c r="D30" s="14"/>
      <c r="E30" s="14"/>
      <c r="F30" s="14"/>
      <c r="G30" s="14"/>
      <c r="H30" s="14"/>
      <c r="I30" s="14"/>
      <c r="J30" s="92"/>
    </row>
    <row r="31" spans="1:10" ht="15" customHeight="1" x14ac:dyDescent="0.3">
      <c r="A31" s="30" t="s">
        <v>352</v>
      </c>
      <c r="B31" s="29" t="s">
        <v>208</v>
      </c>
      <c r="C31" s="14"/>
      <c r="D31" s="14"/>
      <c r="E31" s="14"/>
      <c r="F31" s="14"/>
      <c r="G31" s="14"/>
      <c r="H31" s="14"/>
      <c r="I31" s="14"/>
      <c r="J31" s="92"/>
    </row>
    <row r="32" spans="1:10" ht="15" customHeight="1" x14ac:dyDescent="0.3">
      <c r="A32" s="30" t="s">
        <v>353</v>
      </c>
      <c r="B32" s="29" t="s">
        <v>209</v>
      </c>
      <c r="C32" s="14"/>
      <c r="D32" s="14"/>
      <c r="E32" s="14"/>
      <c r="F32" s="14"/>
      <c r="G32" s="14"/>
      <c r="H32" s="14"/>
      <c r="I32" s="14"/>
      <c r="J32" s="92"/>
    </row>
    <row r="33" spans="1:10" ht="15" customHeight="1" x14ac:dyDescent="0.3">
      <c r="A33" s="30" t="s">
        <v>354</v>
      </c>
      <c r="B33" s="29" t="s">
        <v>210</v>
      </c>
      <c r="C33" s="14"/>
      <c r="D33" s="14"/>
      <c r="E33" s="14"/>
      <c r="F33" s="14"/>
      <c r="G33" s="14"/>
      <c r="H33" s="14"/>
      <c r="I33" s="14"/>
      <c r="J33" s="92"/>
    </row>
    <row r="34" spans="1:10" ht="15" customHeight="1" x14ac:dyDescent="0.3">
      <c r="A34" s="30" t="s">
        <v>355</v>
      </c>
      <c r="B34" s="29" t="s">
        <v>211</v>
      </c>
      <c r="C34" s="14"/>
      <c r="D34" s="14"/>
      <c r="E34" s="14"/>
      <c r="F34" s="14"/>
      <c r="G34" s="14"/>
      <c r="H34" s="14"/>
      <c r="I34" s="14"/>
      <c r="J34" s="92"/>
    </row>
    <row r="35" spans="1:10" ht="15" customHeight="1" x14ac:dyDescent="0.3">
      <c r="A35" s="30" t="s">
        <v>212</v>
      </c>
      <c r="B35" s="29" t="s">
        <v>213</v>
      </c>
      <c r="C35" s="14"/>
      <c r="D35" s="14"/>
      <c r="E35" s="14"/>
      <c r="F35" s="14"/>
      <c r="G35" s="14"/>
      <c r="H35" s="14"/>
      <c r="I35" s="14"/>
      <c r="J35" s="92"/>
    </row>
    <row r="36" spans="1:10" ht="15" customHeight="1" x14ac:dyDescent="0.3">
      <c r="A36" s="30" t="s">
        <v>356</v>
      </c>
      <c r="B36" s="29" t="s">
        <v>214</v>
      </c>
      <c r="C36" s="14"/>
      <c r="D36" s="14"/>
      <c r="E36" s="14"/>
      <c r="F36" s="14"/>
      <c r="G36" s="14"/>
      <c r="H36" s="14"/>
      <c r="I36" s="14"/>
      <c r="J36" s="92"/>
    </row>
    <row r="37" spans="1:10" ht="15" customHeight="1" x14ac:dyDescent="0.3">
      <c r="A37" s="30" t="s">
        <v>357</v>
      </c>
      <c r="B37" s="29" t="s">
        <v>215</v>
      </c>
      <c r="C37" s="14"/>
      <c r="D37" s="14"/>
      <c r="E37" s="14"/>
      <c r="F37" s="14"/>
      <c r="G37" s="14"/>
      <c r="H37" s="14"/>
      <c r="I37" s="14"/>
      <c r="J37" s="92"/>
    </row>
    <row r="38" spans="1:10" ht="15" customHeight="1" x14ac:dyDescent="0.3">
      <c r="A38" s="31" t="s">
        <v>384</v>
      </c>
      <c r="B38" s="32" t="s">
        <v>216</v>
      </c>
      <c r="C38" s="14"/>
      <c r="D38" s="14"/>
      <c r="E38" s="14"/>
      <c r="F38" s="14"/>
      <c r="G38" s="14"/>
      <c r="H38" s="14"/>
      <c r="I38" s="14"/>
      <c r="J38" s="92"/>
    </row>
    <row r="39" spans="1:10" ht="15" customHeight="1" x14ac:dyDescent="0.3">
      <c r="A39" s="30" t="s">
        <v>358</v>
      </c>
      <c r="B39" s="29" t="s">
        <v>217</v>
      </c>
      <c r="C39" s="14"/>
      <c r="D39" s="14"/>
      <c r="E39" s="14"/>
      <c r="F39" s="14"/>
      <c r="G39" s="14"/>
      <c r="H39" s="14"/>
      <c r="I39" s="14"/>
      <c r="J39" s="92"/>
    </row>
    <row r="40" spans="1:10" ht="15" customHeight="1" x14ac:dyDescent="0.3">
      <c r="A40" s="31" t="s">
        <v>385</v>
      </c>
      <c r="B40" s="32" t="s">
        <v>218</v>
      </c>
      <c r="C40" s="14"/>
      <c r="D40" s="14"/>
      <c r="E40" s="14"/>
      <c r="F40" s="14"/>
      <c r="G40" s="14"/>
      <c r="H40" s="14"/>
      <c r="I40" s="14"/>
      <c r="J40" s="92"/>
    </row>
    <row r="41" spans="1:10" ht="15" customHeight="1" x14ac:dyDescent="0.3">
      <c r="A41" s="33" t="s">
        <v>219</v>
      </c>
      <c r="B41" s="29" t="s">
        <v>220</v>
      </c>
      <c r="C41" s="14"/>
      <c r="D41" s="14"/>
      <c r="E41" s="14"/>
      <c r="F41" s="14"/>
      <c r="G41" s="14"/>
      <c r="H41" s="14"/>
      <c r="I41" s="14"/>
      <c r="J41" s="92"/>
    </row>
    <row r="42" spans="1:10" ht="15" customHeight="1" x14ac:dyDescent="0.3">
      <c r="A42" s="33" t="s">
        <v>359</v>
      </c>
      <c r="B42" s="29" t="s">
        <v>221</v>
      </c>
      <c r="C42" s="14"/>
      <c r="D42" s="62">
        <v>225000</v>
      </c>
      <c r="E42" s="14"/>
      <c r="F42" s="14"/>
      <c r="G42" s="14"/>
      <c r="H42" s="14"/>
      <c r="I42" s="14">
        <v>0</v>
      </c>
      <c r="J42" s="62">
        <v>225000</v>
      </c>
    </row>
    <row r="43" spans="1:10" ht="15" customHeight="1" x14ac:dyDescent="0.3">
      <c r="A43" s="33" t="s">
        <v>360</v>
      </c>
      <c r="B43" s="29" t="s">
        <v>222</v>
      </c>
      <c r="C43" s="14"/>
      <c r="D43" s="14"/>
      <c r="E43" s="14"/>
      <c r="F43" s="14"/>
      <c r="G43" s="14"/>
      <c r="H43" s="14"/>
      <c r="I43" s="14"/>
      <c r="J43" s="92"/>
    </row>
    <row r="44" spans="1:10" ht="15" customHeight="1" x14ac:dyDescent="0.3">
      <c r="A44" s="33" t="s">
        <v>361</v>
      </c>
      <c r="B44" s="29" t="s">
        <v>223</v>
      </c>
      <c r="C44" s="14"/>
      <c r="D44" s="14"/>
      <c r="E44" s="14"/>
      <c r="F44" s="14"/>
      <c r="G44" s="14"/>
      <c r="H44" s="14"/>
      <c r="I44" s="14"/>
      <c r="J44" s="92"/>
    </row>
    <row r="45" spans="1:10" ht="15" customHeight="1" x14ac:dyDescent="0.3">
      <c r="A45" s="33" t="s">
        <v>224</v>
      </c>
      <c r="B45" s="29" t="s">
        <v>225</v>
      </c>
      <c r="C45" s="14"/>
      <c r="D45" s="14"/>
      <c r="E45" s="14"/>
      <c r="F45" s="14"/>
      <c r="G45" s="14"/>
      <c r="H45" s="14"/>
      <c r="I45" s="14"/>
      <c r="J45" s="92"/>
    </row>
    <row r="46" spans="1:10" ht="15" customHeight="1" x14ac:dyDescent="0.3">
      <c r="A46" s="33" t="s">
        <v>226</v>
      </c>
      <c r="B46" s="29" t="s">
        <v>227</v>
      </c>
      <c r="C46" s="14"/>
      <c r="D46" s="14"/>
      <c r="E46" s="14"/>
      <c r="F46" s="14"/>
      <c r="G46" s="14"/>
      <c r="H46" s="14"/>
      <c r="I46" s="14"/>
      <c r="J46" s="92"/>
    </row>
    <row r="47" spans="1:10" ht="15" customHeight="1" x14ac:dyDescent="0.3">
      <c r="A47" s="33" t="s">
        <v>228</v>
      </c>
      <c r="B47" s="29" t="s">
        <v>229</v>
      </c>
      <c r="C47" s="14"/>
      <c r="D47" s="14"/>
      <c r="E47" s="14"/>
      <c r="F47" s="14"/>
      <c r="G47" s="14"/>
      <c r="H47" s="14"/>
      <c r="I47" s="14"/>
      <c r="J47" s="92"/>
    </row>
    <row r="48" spans="1:10" ht="15" customHeight="1" x14ac:dyDescent="0.3">
      <c r="A48" s="33" t="s">
        <v>362</v>
      </c>
      <c r="B48" s="29" t="s">
        <v>230</v>
      </c>
      <c r="C48" s="14"/>
      <c r="D48" s="14"/>
      <c r="E48" s="14"/>
      <c r="F48" s="14"/>
      <c r="G48" s="14"/>
      <c r="H48" s="14"/>
      <c r="I48" s="14"/>
      <c r="J48" s="92"/>
    </row>
    <row r="49" spans="1:10" ht="15" customHeight="1" x14ac:dyDescent="0.3">
      <c r="A49" s="33" t="s">
        <v>363</v>
      </c>
      <c r="B49" s="29" t="s">
        <v>231</v>
      </c>
      <c r="C49" s="14"/>
      <c r="D49" s="14"/>
      <c r="E49" s="14"/>
      <c r="F49" s="14"/>
      <c r="G49" s="14"/>
      <c r="H49" s="14"/>
      <c r="I49" s="14"/>
      <c r="J49" s="92"/>
    </row>
    <row r="50" spans="1:10" ht="15" customHeight="1" x14ac:dyDescent="0.3">
      <c r="A50" s="33" t="s">
        <v>364</v>
      </c>
      <c r="B50" s="29" t="s">
        <v>476</v>
      </c>
      <c r="C50" s="14"/>
      <c r="D50" s="62">
        <v>826933</v>
      </c>
      <c r="E50" s="14"/>
      <c r="F50" s="14"/>
      <c r="G50" s="14"/>
      <c r="H50" s="14"/>
      <c r="I50" s="14"/>
      <c r="J50" s="62">
        <v>826933</v>
      </c>
    </row>
    <row r="51" spans="1:10" ht="15" customHeight="1" x14ac:dyDescent="0.3">
      <c r="A51" s="34" t="s">
        <v>386</v>
      </c>
      <c r="B51" s="32" t="s">
        <v>232</v>
      </c>
      <c r="C51" s="14"/>
      <c r="D51" s="88">
        <f>SUM(D41:D50)</f>
        <v>1051933</v>
      </c>
      <c r="E51" s="88">
        <f t="shared" ref="E51:J51" si="0">SUM(E41:E50)</f>
        <v>0</v>
      </c>
      <c r="F51" s="88">
        <f t="shared" si="0"/>
        <v>0</v>
      </c>
      <c r="G51" s="88">
        <f t="shared" si="0"/>
        <v>0</v>
      </c>
      <c r="H51" s="88">
        <f t="shared" si="0"/>
        <v>0</v>
      </c>
      <c r="I51" s="88">
        <f t="shared" si="0"/>
        <v>0</v>
      </c>
      <c r="J51" s="88">
        <f t="shared" si="0"/>
        <v>1051933</v>
      </c>
    </row>
    <row r="52" spans="1:10" ht="15" customHeight="1" x14ac:dyDescent="0.3">
      <c r="A52" s="33" t="s">
        <v>365</v>
      </c>
      <c r="B52" s="29" t="s">
        <v>233</v>
      </c>
      <c r="C52" s="14"/>
      <c r="D52" s="14"/>
      <c r="E52" s="14"/>
      <c r="F52" s="14"/>
      <c r="G52" s="14"/>
      <c r="H52" s="14"/>
      <c r="I52" s="14"/>
      <c r="J52" s="92"/>
    </row>
    <row r="53" spans="1:10" ht="15" customHeight="1" x14ac:dyDescent="0.3">
      <c r="A53" s="33" t="s">
        <v>366</v>
      </c>
      <c r="B53" s="29" t="s">
        <v>234</v>
      </c>
      <c r="C53" s="14"/>
      <c r="D53" s="14"/>
      <c r="E53" s="14"/>
      <c r="F53" s="14"/>
      <c r="G53" s="14"/>
      <c r="H53" s="14"/>
      <c r="I53" s="14"/>
      <c r="J53" s="92"/>
    </row>
    <row r="54" spans="1:10" ht="15" customHeight="1" x14ac:dyDescent="0.3">
      <c r="A54" s="33" t="s">
        <v>235</v>
      </c>
      <c r="B54" s="29" t="s">
        <v>236</v>
      </c>
      <c r="C54" s="14"/>
      <c r="D54" s="14"/>
      <c r="E54" s="14"/>
      <c r="F54" s="14"/>
      <c r="G54" s="14"/>
      <c r="H54" s="14"/>
      <c r="I54" s="14"/>
      <c r="J54" s="92"/>
    </row>
    <row r="55" spans="1:10" ht="15" customHeight="1" x14ac:dyDescent="0.3">
      <c r="A55" s="33" t="s">
        <v>367</v>
      </c>
      <c r="B55" s="29" t="s">
        <v>237</v>
      </c>
      <c r="C55" s="14"/>
      <c r="D55" s="14"/>
      <c r="E55" s="14"/>
      <c r="F55" s="14"/>
      <c r="G55" s="14"/>
      <c r="H55" s="14"/>
      <c r="I55" s="14"/>
      <c r="J55" s="92"/>
    </row>
    <row r="56" spans="1:10" ht="15" customHeight="1" x14ac:dyDescent="0.3">
      <c r="A56" s="33" t="s">
        <v>238</v>
      </c>
      <c r="B56" s="29" t="s">
        <v>239</v>
      </c>
      <c r="C56" s="14"/>
      <c r="D56" s="14"/>
      <c r="E56" s="14"/>
      <c r="F56" s="14"/>
      <c r="G56" s="14"/>
      <c r="H56" s="14"/>
      <c r="I56" s="14"/>
      <c r="J56" s="92"/>
    </row>
    <row r="57" spans="1:10" ht="15" customHeight="1" x14ac:dyDescent="0.3">
      <c r="A57" s="31" t="s">
        <v>387</v>
      </c>
      <c r="B57" s="32" t="s">
        <v>240</v>
      </c>
      <c r="C57" s="14"/>
      <c r="D57" s="14"/>
      <c r="E57" s="14"/>
      <c r="F57" s="14"/>
      <c r="G57" s="14"/>
      <c r="H57" s="14"/>
      <c r="I57" s="14"/>
      <c r="J57" s="92"/>
    </row>
    <row r="58" spans="1:10" ht="15" customHeight="1" x14ac:dyDescent="0.3">
      <c r="A58" s="33" t="s">
        <v>241</v>
      </c>
      <c r="B58" s="29" t="s">
        <v>242</v>
      </c>
      <c r="C58" s="14"/>
      <c r="D58" s="14"/>
      <c r="E58" s="14"/>
      <c r="F58" s="14"/>
      <c r="G58" s="14"/>
      <c r="H58" s="14"/>
      <c r="I58" s="14"/>
      <c r="J58" s="92"/>
    </row>
    <row r="59" spans="1:10" ht="15" customHeight="1" x14ac:dyDescent="0.3">
      <c r="A59" s="30" t="s">
        <v>368</v>
      </c>
      <c r="B59" s="29" t="s">
        <v>243</v>
      </c>
      <c r="C59" s="14"/>
      <c r="D59" s="14"/>
      <c r="E59" s="14"/>
      <c r="F59" s="14"/>
      <c r="G59" s="14"/>
      <c r="H59" s="14"/>
      <c r="I59" s="14"/>
      <c r="J59" s="92"/>
    </row>
    <row r="60" spans="1:10" ht="15" customHeight="1" x14ac:dyDescent="0.3">
      <c r="A60" s="33" t="s">
        <v>369</v>
      </c>
      <c r="B60" s="29" t="s">
        <v>244</v>
      </c>
      <c r="C60" s="14"/>
      <c r="D60" s="14"/>
      <c r="E60" s="14"/>
      <c r="F60" s="14"/>
      <c r="G60" s="14"/>
      <c r="H60" s="14"/>
      <c r="I60" s="14"/>
      <c r="J60" s="92"/>
    </row>
    <row r="61" spans="1:10" ht="15" customHeight="1" x14ac:dyDescent="0.3">
      <c r="A61" s="31" t="s">
        <v>388</v>
      </c>
      <c r="B61" s="32" t="s">
        <v>245</v>
      </c>
      <c r="C61" s="14"/>
      <c r="D61" s="14"/>
      <c r="E61" s="14"/>
      <c r="F61" s="14"/>
      <c r="G61" s="14"/>
      <c r="H61" s="14"/>
      <c r="I61" s="14"/>
      <c r="J61" s="92"/>
    </row>
    <row r="62" spans="1:10" ht="15" customHeight="1" x14ac:dyDescent="0.3">
      <c r="A62" s="33" t="s">
        <v>246</v>
      </c>
      <c r="B62" s="29" t="s">
        <v>247</v>
      </c>
      <c r="C62" s="14"/>
      <c r="D62" s="14"/>
      <c r="E62" s="14"/>
      <c r="F62" s="14"/>
      <c r="G62" s="14"/>
      <c r="H62" s="14"/>
      <c r="I62" s="14"/>
      <c r="J62" s="92"/>
    </row>
    <row r="63" spans="1:10" ht="15" customHeight="1" x14ac:dyDescent="0.3">
      <c r="A63" s="30" t="s">
        <v>370</v>
      </c>
      <c r="B63" s="29" t="s">
        <v>248</v>
      </c>
      <c r="C63" s="14"/>
      <c r="D63" s="14"/>
      <c r="E63" s="14"/>
      <c r="F63" s="14"/>
      <c r="G63" s="14"/>
      <c r="H63" s="14"/>
      <c r="I63" s="14"/>
      <c r="J63" s="92"/>
    </row>
    <row r="64" spans="1:10" ht="15" customHeight="1" x14ac:dyDescent="0.3">
      <c r="A64" s="33" t="s">
        <v>371</v>
      </c>
      <c r="B64" s="29" t="s">
        <v>249</v>
      </c>
      <c r="C64" s="14"/>
      <c r="D64" s="14"/>
      <c r="E64" s="14"/>
      <c r="F64" s="14"/>
      <c r="G64" s="14"/>
      <c r="H64" s="14"/>
      <c r="I64" s="14"/>
      <c r="J64" s="92"/>
    </row>
    <row r="65" spans="1:10" ht="15" customHeight="1" x14ac:dyDescent="0.3">
      <c r="A65" s="31" t="s">
        <v>390</v>
      </c>
      <c r="B65" s="32" t="s">
        <v>250</v>
      </c>
      <c r="C65" s="14"/>
      <c r="D65" s="14"/>
      <c r="E65" s="14"/>
      <c r="F65" s="14"/>
      <c r="G65" s="14"/>
      <c r="H65" s="14"/>
      <c r="I65" s="14"/>
      <c r="J65" s="92"/>
    </row>
    <row r="66" spans="1:10" ht="15.6" x14ac:dyDescent="0.3">
      <c r="A66" s="18" t="s">
        <v>389</v>
      </c>
      <c r="B66" s="19" t="s">
        <v>251</v>
      </c>
      <c r="C66" s="88">
        <f>C20+C26+C40+C51+C57+C61+C65</f>
        <v>10622549</v>
      </c>
      <c r="D66" s="88">
        <f>D20+D26+D40+D51+D57+D61+D65</f>
        <v>16389148</v>
      </c>
      <c r="E66" s="88">
        <f t="shared" ref="E66:J66" si="1">E20+E26+E40+E51+E57+E61+E65</f>
        <v>0</v>
      </c>
      <c r="F66" s="88">
        <f t="shared" si="1"/>
        <v>0</v>
      </c>
      <c r="G66" s="88">
        <f t="shared" si="1"/>
        <v>0</v>
      </c>
      <c r="H66" s="88">
        <f t="shared" si="1"/>
        <v>0</v>
      </c>
      <c r="I66" s="88">
        <f t="shared" si="1"/>
        <v>10622549</v>
      </c>
      <c r="J66" s="88">
        <f t="shared" si="1"/>
        <v>16389148</v>
      </c>
    </row>
    <row r="67" spans="1:10" ht="15.6" x14ac:dyDescent="0.3">
      <c r="A67" s="20" t="s">
        <v>437</v>
      </c>
      <c r="B67" s="21"/>
      <c r="C67" s="14"/>
      <c r="D67" s="14"/>
      <c r="E67" s="14"/>
      <c r="F67" s="14"/>
      <c r="G67" s="14"/>
      <c r="H67" s="14"/>
      <c r="I67" s="14"/>
      <c r="J67" s="92"/>
    </row>
    <row r="68" spans="1:10" ht="15.6" x14ac:dyDescent="0.3">
      <c r="A68" s="20" t="s">
        <v>438</v>
      </c>
      <c r="B68" s="21"/>
      <c r="C68" s="14"/>
      <c r="D68" s="14"/>
      <c r="E68" s="14"/>
      <c r="F68" s="14"/>
      <c r="G68" s="14"/>
      <c r="H68" s="14"/>
      <c r="I68" s="14"/>
      <c r="J68" s="92"/>
    </row>
    <row r="69" spans="1:10" ht="15.6" x14ac:dyDescent="0.3">
      <c r="A69" s="35" t="s">
        <v>372</v>
      </c>
      <c r="B69" s="30" t="s">
        <v>252</v>
      </c>
      <c r="C69" s="14"/>
      <c r="D69" s="14"/>
      <c r="E69" s="14"/>
      <c r="F69" s="14"/>
      <c r="G69" s="14"/>
      <c r="H69" s="14"/>
      <c r="I69" s="14"/>
      <c r="J69" s="92"/>
    </row>
    <row r="70" spans="1:10" ht="15.6" x14ac:dyDescent="0.3">
      <c r="A70" s="33" t="s">
        <v>253</v>
      </c>
      <c r="B70" s="30" t="s">
        <v>254</v>
      </c>
      <c r="C70" s="14"/>
      <c r="D70" s="14"/>
      <c r="E70" s="14"/>
      <c r="F70" s="14"/>
      <c r="G70" s="14"/>
      <c r="H70" s="14"/>
      <c r="I70" s="14"/>
      <c r="J70" s="92"/>
    </row>
    <row r="71" spans="1:10" ht="15.6" x14ac:dyDescent="0.3">
      <c r="A71" s="35" t="s">
        <v>373</v>
      </c>
      <c r="B71" s="30" t="s">
        <v>255</v>
      </c>
      <c r="C71" s="14"/>
      <c r="D71" s="14"/>
      <c r="E71" s="14"/>
      <c r="F71" s="14"/>
      <c r="G71" s="14"/>
      <c r="H71" s="14"/>
      <c r="I71" s="14"/>
      <c r="J71" s="92"/>
    </row>
    <row r="72" spans="1:10" ht="15.6" x14ac:dyDescent="0.3">
      <c r="A72" s="34" t="s">
        <v>391</v>
      </c>
      <c r="B72" s="31" t="s">
        <v>256</v>
      </c>
      <c r="C72" s="14"/>
      <c r="D72" s="14"/>
      <c r="E72" s="14"/>
      <c r="F72" s="14"/>
      <c r="G72" s="14"/>
      <c r="H72" s="14"/>
      <c r="I72" s="14"/>
      <c r="J72" s="92"/>
    </row>
    <row r="73" spans="1:10" ht="15.6" x14ac:dyDescent="0.3">
      <c r="A73" s="33" t="s">
        <v>374</v>
      </c>
      <c r="B73" s="30" t="s">
        <v>257</v>
      </c>
      <c r="C73" s="14"/>
      <c r="D73" s="14"/>
      <c r="E73" s="14"/>
      <c r="F73" s="14"/>
      <c r="G73" s="14"/>
      <c r="H73" s="14"/>
      <c r="I73" s="14"/>
      <c r="J73" s="92"/>
    </row>
    <row r="74" spans="1:10" ht="15.6" x14ac:dyDescent="0.3">
      <c r="A74" s="35" t="s">
        <v>258</v>
      </c>
      <c r="B74" s="30" t="s">
        <v>259</v>
      </c>
      <c r="C74" s="14"/>
      <c r="D74" s="14"/>
      <c r="E74" s="14"/>
      <c r="F74" s="14"/>
      <c r="G74" s="14"/>
      <c r="H74" s="14"/>
      <c r="I74" s="14"/>
      <c r="J74" s="92"/>
    </row>
    <row r="75" spans="1:10" ht="15.6" x14ac:dyDescent="0.3">
      <c r="A75" s="33" t="s">
        <v>375</v>
      </c>
      <c r="B75" s="30" t="s">
        <v>260</v>
      </c>
      <c r="C75" s="14"/>
      <c r="D75" s="14"/>
      <c r="E75" s="14"/>
      <c r="F75" s="14"/>
      <c r="G75" s="14"/>
      <c r="H75" s="14"/>
      <c r="I75" s="14"/>
      <c r="J75" s="92"/>
    </row>
    <row r="76" spans="1:10" ht="15.6" x14ac:dyDescent="0.3">
      <c r="A76" s="35" t="s">
        <v>261</v>
      </c>
      <c r="B76" s="30" t="s">
        <v>262</v>
      </c>
      <c r="C76" s="14"/>
      <c r="D76" s="14"/>
      <c r="E76" s="14"/>
      <c r="F76" s="14"/>
      <c r="G76" s="14"/>
      <c r="H76" s="14"/>
      <c r="I76" s="14"/>
      <c r="J76" s="92"/>
    </row>
    <row r="77" spans="1:10" ht="15.6" x14ac:dyDescent="0.3">
      <c r="A77" s="36" t="s">
        <v>392</v>
      </c>
      <c r="B77" s="31" t="s">
        <v>263</v>
      </c>
      <c r="C77" s="14"/>
      <c r="D77" s="14"/>
      <c r="E77" s="14"/>
      <c r="F77" s="14"/>
      <c r="G77" s="14"/>
      <c r="H77" s="14"/>
      <c r="I77" s="14"/>
      <c r="J77" s="92"/>
    </row>
    <row r="78" spans="1:10" ht="15.6" x14ac:dyDescent="0.3">
      <c r="A78" s="30" t="s">
        <v>435</v>
      </c>
      <c r="B78" s="30" t="s">
        <v>264</v>
      </c>
      <c r="C78" s="62"/>
      <c r="D78" s="62">
        <v>960625</v>
      </c>
      <c r="E78" s="14"/>
      <c r="F78" s="14"/>
      <c r="G78" s="14"/>
      <c r="H78" s="14"/>
      <c r="I78" s="62"/>
      <c r="J78" s="62">
        <v>960625</v>
      </c>
    </row>
    <row r="79" spans="1:10" ht="15.6" x14ac:dyDescent="0.3">
      <c r="A79" s="30" t="s">
        <v>436</v>
      </c>
      <c r="B79" s="30" t="s">
        <v>264</v>
      </c>
      <c r="C79" s="14"/>
      <c r="D79" s="14"/>
      <c r="E79" s="14"/>
      <c r="F79" s="14"/>
      <c r="G79" s="14"/>
      <c r="H79" s="14"/>
      <c r="I79" s="14"/>
      <c r="J79" s="92"/>
    </row>
    <row r="80" spans="1:10" ht="15.6" x14ac:dyDescent="0.3">
      <c r="A80" s="30" t="s">
        <v>433</v>
      </c>
      <c r="B80" s="30" t="s">
        <v>265</v>
      </c>
      <c r="C80" s="14"/>
      <c r="D80" s="14"/>
      <c r="E80" s="14"/>
      <c r="F80" s="14"/>
      <c r="G80" s="14"/>
      <c r="H80" s="14"/>
      <c r="I80" s="14"/>
      <c r="J80" s="92"/>
    </row>
    <row r="81" spans="1:10" ht="15.6" x14ac:dyDescent="0.3">
      <c r="A81" s="30" t="s">
        <v>434</v>
      </c>
      <c r="B81" s="30" t="s">
        <v>265</v>
      </c>
      <c r="C81" s="14"/>
      <c r="D81" s="14"/>
      <c r="E81" s="14"/>
      <c r="F81" s="14"/>
      <c r="G81" s="14"/>
      <c r="H81" s="14"/>
      <c r="I81" s="14"/>
      <c r="J81" s="92"/>
    </row>
    <row r="82" spans="1:10" ht="15.6" x14ac:dyDescent="0.3">
      <c r="A82" s="31" t="s">
        <v>393</v>
      </c>
      <c r="B82" s="31" t="s">
        <v>266</v>
      </c>
      <c r="C82" s="62"/>
      <c r="D82" s="62">
        <f>SUM(D78:D81)</f>
        <v>960625</v>
      </c>
      <c r="E82" s="14"/>
      <c r="F82" s="14"/>
      <c r="G82" s="14"/>
      <c r="H82" s="14"/>
      <c r="I82" s="62"/>
      <c r="J82" s="62">
        <f>SUM(J78:J81)</f>
        <v>960625</v>
      </c>
    </row>
    <row r="83" spans="1:10" ht="15.6" x14ac:dyDescent="0.3">
      <c r="A83" s="35" t="s">
        <v>267</v>
      </c>
      <c r="B83" s="30" t="s">
        <v>268</v>
      </c>
      <c r="C83" s="14"/>
      <c r="D83" s="14"/>
      <c r="E83" s="14"/>
      <c r="F83" s="14"/>
      <c r="G83" s="14"/>
      <c r="H83" s="14"/>
      <c r="I83" s="14"/>
      <c r="J83" s="92"/>
    </row>
    <row r="84" spans="1:10" ht="15.6" x14ac:dyDescent="0.3">
      <c r="A84" s="35" t="s">
        <v>269</v>
      </c>
      <c r="B84" s="30" t="s">
        <v>270</v>
      </c>
      <c r="C84" s="14"/>
      <c r="D84" s="14"/>
      <c r="E84" s="14"/>
      <c r="F84" s="14"/>
      <c r="G84" s="14"/>
      <c r="H84" s="14"/>
      <c r="I84" s="14"/>
      <c r="J84" s="92"/>
    </row>
    <row r="85" spans="1:10" ht="15.6" x14ac:dyDescent="0.3">
      <c r="A85" s="35" t="s">
        <v>271</v>
      </c>
      <c r="B85" s="30" t="s">
        <v>272</v>
      </c>
      <c r="C85" s="62">
        <v>113821533</v>
      </c>
      <c r="D85" s="62">
        <v>113821533</v>
      </c>
      <c r="E85" s="14"/>
      <c r="F85" s="14"/>
      <c r="G85" s="14"/>
      <c r="H85" s="14"/>
      <c r="I85" s="62">
        <v>113821533</v>
      </c>
      <c r="J85" s="62">
        <v>113821533</v>
      </c>
    </row>
    <row r="86" spans="1:10" ht="15.6" x14ac:dyDescent="0.3">
      <c r="A86" s="35" t="s">
        <v>273</v>
      </c>
      <c r="B86" s="30" t="s">
        <v>274</v>
      </c>
      <c r="C86" s="14"/>
      <c r="D86" s="14"/>
      <c r="E86" s="14"/>
      <c r="F86" s="14"/>
      <c r="G86" s="14"/>
      <c r="H86" s="14"/>
      <c r="I86" s="14"/>
      <c r="J86" s="92"/>
    </row>
    <row r="87" spans="1:10" ht="15.6" x14ac:dyDescent="0.3">
      <c r="A87" s="33" t="s">
        <v>376</v>
      </c>
      <c r="B87" s="30" t="s">
        <v>275</v>
      </c>
      <c r="C87" s="14"/>
      <c r="D87" s="14"/>
      <c r="E87" s="14"/>
      <c r="F87" s="14"/>
      <c r="G87" s="14"/>
      <c r="H87" s="14"/>
      <c r="I87" s="14"/>
      <c r="J87" s="92"/>
    </row>
    <row r="88" spans="1:10" ht="15.6" x14ac:dyDescent="0.3">
      <c r="A88" s="34" t="s">
        <v>394</v>
      </c>
      <c r="B88" s="31" t="s">
        <v>276</v>
      </c>
      <c r="C88" s="88">
        <v>113821533</v>
      </c>
      <c r="D88" s="88">
        <f>D8777+D82+D83+D84+D85+D86</f>
        <v>114782158</v>
      </c>
      <c r="E88" s="88">
        <f t="shared" ref="E88:J88" si="2">E8777+E82+E83+E84+E85+E86</f>
        <v>0</v>
      </c>
      <c r="F88" s="88">
        <f t="shared" si="2"/>
        <v>0</v>
      </c>
      <c r="G88" s="88">
        <f t="shared" si="2"/>
        <v>0</v>
      </c>
      <c r="H88" s="88">
        <f t="shared" si="2"/>
        <v>0</v>
      </c>
      <c r="I88" s="88">
        <f t="shared" si="2"/>
        <v>113821533</v>
      </c>
      <c r="J88" s="88">
        <f t="shared" si="2"/>
        <v>114782158</v>
      </c>
    </row>
    <row r="89" spans="1:10" ht="15.6" x14ac:dyDescent="0.3">
      <c r="A89" s="33" t="s">
        <v>277</v>
      </c>
      <c r="B89" s="30" t="s">
        <v>278</v>
      </c>
      <c r="C89" s="14"/>
      <c r="D89" s="14"/>
      <c r="E89" s="14"/>
      <c r="F89" s="14"/>
      <c r="G89" s="14"/>
      <c r="H89" s="14"/>
      <c r="I89" s="14"/>
      <c r="J89" s="92"/>
    </row>
    <row r="90" spans="1:10" ht="15.6" x14ac:dyDescent="0.3">
      <c r="A90" s="33" t="s">
        <v>279</v>
      </c>
      <c r="B90" s="30" t="s">
        <v>280</v>
      </c>
      <c r="C90" s="14"/>
      <c r="D90" s="14"/>
      <c r="E90" s="14"/>
      <c r="F90" s="14"/>
      <c r="G90" s="14"/>
      <c r="H90" s="14"/>
      <c r="I90" s="14"/>
      <c r="J90" s="92"/>
    </row>
    <row r="91" spans="1:10" ht="15.6" x14ac:dyDescent="0.3">
      <c r="A91" s="35" t="s">
        <v>281</v>
      </c>
      <c r="B91" s="30" t="s">
        <v>282</v>
      </c>
      <c r="C91" s="14"/>
      <c r="D91" s="14"/>
      <c r="E91" s="14"/>
      <c r="F91" s="14"/>
      <c r="G91" s="14"/>
      <c r="H91" s="14"/>
      <c r="I91" s="14"/>
      <c r="J91" s="92"/>
    </row>
    <row r="92" spans="1:10" ht="15.6" x14ac:dyDescent="0.3">
      <c r="A92" s="35" t="s">
        <v>377</v>
      </c>
      <c r="B92" s="30" t="s">
        <v>283</v>
      </c>
      <c r="C92" s="14"/>
      <c r="D92" s="14"/>
      <c r="E92" s="14"/>
      <c r="F92" s="14"/>
      <c r="G92" s="14"/>
      <c r="H92" s="14"/>
      <c r="I92" s="14"/>
      <c r="J92" s="92"/>
    </row>
    <row r="93" spans="1:10" ht="15.6" x14ac:dyDescent="0.3">
      <c r="A93" s="36" t="s">
        <v>395</v>
      </c>
      <c r="B93" s="31" t="s">
        <v>284</v>
      </c>
      <c r="C93" s="14"/>
      <c r="D93" s="14"/>
      <c r="E93" s="14"/>
      <c r="F93" s="14"/>
      <c r="G93" s="14"/>
      <c r="H93" s="14"/>
      <c r="I93" s="14"/>
      <c r="J93" s="92"/>
    </row>
    <row r="94" spans="1:10" ht="15.6" x14ac:dyDescent="0.3">
      <c r="A94" s="34" t="s">
        <v>285</v>
      </c>
      <c r="B94" s="31" t="s">
        <v>286</v>
      </c>
      <c r="C94" s="14"/>
      <c r="D94" s="14"/>
      <c r="E94" s="14"/>
      <c r="F94" s="14"/>
      <c r="G94" s="14"/>
      <c r="H94" s="14"/>
      <c r="I94" s="14"/>
      <c r="J94" s="92"/>
    </row>
    <row r="95" spans="1:10" ht="15.6" x14ac:dyDescent="0.3">
      <c r="A95" s="22" t="s">
        <v>396</v>
      </c>
      <c r="B95" s="23" t="s">
        <v>287</v>
      </c>
      <c r="C95" s="62">
        <v>113821533</v>
      </c>
      <c r="D95" s="62">
        <f>D88+D89+D90+D91+D92+D93+D94</f>
        <v>114782158</v>
      </c>
      <c r="E95" s="62">
        <f t="shared" ref="E95:J95" si="3">E88+E89+E90+E91+E92+E93+E94</f>
        <v>0</v>
      </c>
      <c r="F95" s="62">
        <f t="shared" si="3"/>
        <v>0</v>
      </c>
      <c r="G95" s="62">
        <f t="shared" si="3"/>
        <v>0</v>
      </c>
      <c r="H95" s="62">
        <f t="shared" si="3"/>
        <v>0</v>
      </c>
      <c r="I95" s="62">
        <f t="shared" si="3"/>
        <v>113821533</v>
      </c>
      <c r="J95" s="62">
        <f t="shared" si="3"/>
        <v>114782158</v>
      </c>
    </row>
    <row r="96" spans="1:10" ht="15.6" x14ac:dyDescent="0.3">
      <c r="A96" s="24" t="s">
        <v>379</v>
      </c>
      <c r="B96" s="25"/>
      <c r="C96" s="88">
        <v>124444082</v>
      </c>
      <c r="D96" s="88">
        <f>D95+D66</f>
        <v>131171306</v>
      </c>
      <c r="E96" s="88">
        <f t="shared" ref="E96:J96" si="4">E95+E66</f>
        <v>0</v>
      </c>
      <c r="F96" s="88">
        <f t="shared" si="4"/>
        <v>0</v>
      </c>
      <c r="G96" s="88">
        <f t="shared" si="4"/>
        <v>0</v>
      </c>
      <c r="H96" s="88">
        <f t="shared" si="4"/>
        <v>0</v>
      </c>
      <c r="I96" s="88">
        <f t="shared" si="4"/>
        <v>124444082</v>
      </c>
      <c r="J96" s="88">
        <f t="shared" si="4"/>
        <v>131171306</v>
      </c>
    </row>
  </sheetData>
  <mergeCells count="7">
    <mergeCell ref="A2:I2"/>
    <mergeCell ref="A3:I3"/>
    <mergeCell ref="G1:I1"/>
    <mergeCell ref="C6:D6"/>
    <mergeCell ref="E6:F6"/>
    <mergeCell ref="G6:H6"/>
    <mergeCell ref="I6:J6"/>
  </mergeCells>
  <phoneticPr fontId="6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64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77"/>
  <sheetViews>
    <sheetView view="pageBreakPreview" topLeftCell="C1" zoomScale="66" zoomScaleNormal="70" zoomScaleSheetLayoutView="66" workbookViewId="0">
      <selection activeCell="P38" sqref="P38"/>
    </sheetView>
  </sheetViews>
  <sheetFormatPr defaultRowHeight="14.4" x14ac:dyDescent="0.3"/>
  <cols>
    <col min="1" max="1" width="85.109375" customWidth="1"/>
    <col min="3" max="3" width="10.21875" customWidth="1"/>
    <col min="4" max="4" width="5.33203125" customWidth="1"/>
    <col min="5" max="5" width="8" bestFit="1" customWidth="1"/>
    <col min="6" max="6" width="11.6640625" bestFit="1" customWidth="1"/>
    <col min="7" max="8" width="11.88671875" customWidth="1"/>
    <col min="9" max="10" width="13" customWidth="1"/>
    <col min="11" max="12" width="17.44140625" customWidth="1"/>
    <col min="13" max="14" width="21.109375" customWidth="1"/>
    <col min="15" max="15" width="24.44140625" customWidth="1"/>
    <col min="16" max="16" width="19.5546875" customWidth="1"/>
  </cols>
  <sheetData>
    <row r="1" spans="1:16" ht="15.6" x14ac:dyDescent="0.3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37" t="s">
        <v>457</v>
      </c>
    </row>
    <row r="2" spans="1:16" ht="20.25" customHeight="1" x14ac:dyDescent="0.3">
      <c r="A2" s="118" t="s">
        <v>475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22"/>
    </row>
    <row r="3" spans="1:16" ht="19.5" customHeight="1" x14ac:dyDescent="0.35">
      <c r="A3" s="120" t="s">
        <v>462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22"/>
    </row>
    <row r="4" spans="1:16" ht="15.6" x14ac:dyDescent="0.3">
      <c r="A4" s="6" t="s">
        <v>448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6" ht="15.6" x14ac:dyDescent="0.3">
      <c r="A5" s="6" t="s">
        <v>442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6" ht="15.6" customHeight="1" x14ac:dyDescent="0.3">
      <c r="A6" s="129" t="s">
        <v>3</v>
      </c>
      <c r="B6" s="131" t="s">
        <v>4</v>
      </c>
      <c r="C6" s="127" t="s">
        <v>449</v>
      </c>
      <c r="D6" s="127" t="s">
        <v>450</v>
      </c>
      <c r="E6" s="139" t="s">
        <v>474</v>
      </c>
      <c r="F6" s="140"/>
      <c r="G6" s="136" t="s">
        <v>451</v>
      </c>
      <c r="H6" s="136"/>
      <c r="I6" s="136"/>
      <c r="J6" s="136"/>
      <c r="K6" s="136"/>
      <c r="L6" s="136"/>
      <c r="M6" s="136"/>
      <c r="N6" s="136"/>
      <c r="O6" s="137" t="s">
        <v>0</v>
      </c>
      <c r="P6" s="138"/>
    </row>
    <row r="7" spans="1:16" ht="33" customHeight="1" x14ac:dyDescent="0.3">
      <c r="A7" s="130"/>
      <c r="B7" s="130"/>
      <c r="C7" s="128"/>
      <c r="D7" s="128"/>
      <c r="E7" s="141"/>
      <c r="F7" s="142"/>
      <c r="G7" s="132" t="s">
        <v>444</v>
      </c>
      <c r="H7" s="133"/>
      <c r="I7" s="134" t="s">
        <v>445</v>
      </c>
      <c r="J7" s="135"/>
      <c r="K7" s="134" t="s">
        <v>446</v>
      </c>
      <c r="L7" s="135"/>
      <c r="M7" s="134" t="s">
        <v>447</v>
      </c>
      <c r="N7" s="135"/>
      <c r="O7" s="134"/>
      <c r="P7" s="135"/>
    </row>
    <row r="8" spans="1:16" ht="25.5" customHeight="1" x14ac:dyDescent="0.3">
      <c r="A8" s="90"/>
      <c r="B8" s="90"/>
      <c r="C8" s="89"/>
      <c r="D8" s="89"/>
      <c r="E8" s="100" t="s">
        <v>466</v>
      </c>
      <c r="F8" s="100" t="s">
        <v>467</v>
      </c>
      <c r="G8" s="28" t="s">
        <v>466</v>
      </c>
      <c r="H8" s="28" t="s">
        <v>467</v>
      </c>
      <c r="I8" s="17" t="s">
        <v>466</v>
      </c>
      <c r="J8" s="28" t="s">
        <v>467</v>
      </c>
      <c r="K8" s="17" t="s">
        <v>466</v>
      </c>
      <c r="L8" s="28" t="s">
        <v>467</v>
      </c>
      <c r="M8" s="17" t="s">
        <v>466</v>
      </c>
      <c r="N8" s="28" t="s">
        <v>467</v>
      </c>
      <c r="O8" s="17" t="s">
        <v>466</v>
      </c>
      <c r="P8" s="28" t="s">
        <v>467</v>
      </c>
    </row>
    <row r="9" spans="1:16" ht="15.6" x14ac:dyDescent="0.3">
      <c r="A9" s="40" t="s">
        <v>5</v>
      </c>
      <c r="B9" s="41" t="s">
        <v>6</v>
      </c>
      <c r="C9" s="41"/>
      <c r="D9" s="41"/>
      <c r="E9" s="101">
        <v>0</v>
      </c>
      <c r="F9" s="41">
        <v>0</v>
      </c>
      <c r="G9" s="63">
        <v>10934000</v>
      </c>
      <c r="H9" s="63">
        <v>10934000</v>
      </c>
      <c r="I9" s="64">
        <v>34564460</v>
      </c>
      <c r="J9" s="64">
        <v>34564440</v>
      </c>
      <c r="K9" s="64">
        <v>11231774</v>
      </c>
      <c r="L9" s="64">
        <v>11231774</v>
      </c>
      <c r="M9" s="64">
        <v>24958772</v>
      </c>
      <c r="N9" s="64">
        <v>24547488</v>
      </c>
      <c r="O9" s="65">
        <f>E9+G9+I9+K9+M9</f>
        <v>81689006</v>
      </c>
      <c r="P9" s="65">
        <f>F9+H9+J9+L9+N9</f>
        <v>81277702</v>
      </c>
    </row>
    <row r="10" spans="1:16" ht="15.6" x14ac:dyDescent="0.3">
      <c r="A10" s="40" t="s">
        <v>7</v>
      </c>
      <c r="B10" s="42" t="s">
        <v>8</v>
      </c>
      <c r="C10" s="42"/>
      <c r="D10" s="42"/>
      <c r="E10" s="101"/>
      <c r="F10" s="42"/>
      <c r="G10" s="63"/>
      <c r="H10" s="63"/>
      <c r="I10" s="64"/>
      <c r="J10" s="64"/>
      <c r="K10" s="64"/>
      <c r="L10" s="64"/>
      <c r="M10" s="64"/>
      <c r="N10" s="64"/>
      <c r="O10" s="65">
        <f t="shared" ref="O10:O73" si="0">E10+G10+I10+K10+M10</f>
        <v>0</v>
      </c>
      <c r="P10" s="65">
        <f t="shared" ref="P10:P73" si="1">F10+H10+J10+L10+N10</f>
        <v>0</v>
      </c>
    </row>
    <row r="11" spans="1:16" ht="15.6" x14ac:dyDescent="0.3">
      <c r="A11" s="40" t="s">
        <v>9</v>
      </c>
      <c r="B11" s="42" t="s">
        <v>10</v>
      </c>
      <c r="C11" s="42"/>
      <c r="D11" s="42"/>
      <c r="E11" s="101">
        <v>0</v>
      </c>
      <c r="F11" s="63">
        <v>1135000</v>
      </c>
      <c r="G11" s="63"/>
      <c r="H11" s="63"/>
      <c r="I11" s="64"/>
      <c r="J11" s="64"/>
      <c r="K11" s="64"/>
      <c r="L11" s="64"/>
      <c r="M11" s="64"/>
      <c r="N11" s="64"/>
      <c r="O11" s="65">
        <f t="shared" si="0"/>
        <v>0</v>
      </c>
      <c r="P11" s="65">
        <f t="shared" si="1"/>
        <v>1135000</v>
      </c>
    </row>
    <row r="12" spans="1:16" ht="15.6" x14ac:dyDescent="0.3">
      <c r="A12" s="15" t="s">
        <v>11</v>
      </c>
      <c r="B12" s="42" t="s">
        <v>12</v>
      </c>
      <c r="C12" s="42"/>
      <c r="D12" s="42"/>
      <c r="E12" s="101"/>
      <c r="F12" s="63"/>
      <c r="G12" s="63"/>
      <c r="H12" s="63"/>
      <c r="I12" s="64"/>
      <c r="J12" s="64"/>
      <c r="K12" s="64"/>
      <c r="L12" s="64"/>
      <c r="M12" s="64"/>
      <c r="N12" s="64"/>
      <c r="O12" s="65">
        <f t="shared" si="0"/>
        <v>0</v>
      </c>
      <c r="P12" s="65">
        <f t="shared" si="1"/>
        <v>0</v>
      </c>
    </row>
    <row r="13" spans="1:16" ht="15.6" x14ac:dyDescent="0.3">
      <c r="A13" s="15" t="s">
        <v>13</v>
      </c>
      <c r="B13" s="42" t="s">
        <v>14</v>
      </c>
      <c r="C13" s="42"/>
      <c r="D13" s="42"/>
      <c r="E13" s="101"/>
      <c r="F13" s="63"/>
      <c r="G13" s="63"/>
      <c r="H13" s="63"/>
      <c r="I13" s="64"/>
      <c r="J13" s="64"/>
      <c r="K13" s="64"/>
      <c r="L13" s="64"/>
      <c r="M13" s="64"/>
      <c r="N13" s="64"/>
      <c r="O13" s="65">
        <f t="shared" si="0"/>
        <v>0</v>
      </c>
      <c r="P13" s="65">
        <f t="shared" si="1"/>
        <v>0</v>
      </c>
    </row>
    <row r="14" spans="1:16" ht="15.6" x14ac:dyDescent="0.3">
      <c r="A14" s="15" t="s">
        <v>15</v>
      </c>
      <c r="B14" s="42" t="s">
        <v>16</v>
      </c>
      <c r="C14" s="42"/>
      <c r="D14" s="42"/>
      <c r="E14" s="101"/>
      <c r="F14" s="63"/>
      <c r="G14" s="63"/>
      <c r="H14" s="63"/>
      <c r="I14" s="64">
        <v>5704520</v>
      </c>
      <c r="J14" s="64">
        <v>5704700</v>
      </c>
      <c r="K14" s="64"/>
      <c r="L14" s="64"/>
      <c r="M14" s="64">
        <v>2165760</v>
      </c>
      <c r="N14" s="64">
        <v>2165600</v>
      </c>
      <c r="O14" s="65">
        <f t="shared" si="0"/>
        <v>7870280</v>
      </c>
      <c r="P14" s="65">
        <f t="shared" si="1"/>
        <v>7870300</v>
      </c>
    </row>
    <row r="15" spans="1:16" ht="15.6" x14ac:dyDescent="0.3">
      <c r="A15" s="15" t="s">
        <v>17</v>
      </c>
      <c r="B15" s="42" t="s">
        <v>18</v>
      </c>
      <c r="C15" s="42"/>
      <c r="D15" s="42"/>
      <c r="E15" s="101"/>
      <c r="F15" s="63"/>
      <c r="G15" s="63">
        <v>400000</v>
      </c>
      <c r="H15" s="63">
        <v>400000</v>
      </c>
      <c r="I15" s="64">
        <v>1933300</v>
      </c>
      <c r="J15" s="64">
        <v>1933300</v>
      </c>
      <c r="K15" s="64">
        <v>800000</v>
      </c>
      <c r="L15" s="64">
        <v>800000</v>
      </c>
      <c r="M15" s="64">
        <v>1600000</v>
      </c>
      <c r="N15" s="64">
        <v>1600000</v>
      </c>
      <c r="O15" s="65">
        <f t="shared" si="0"/>
        <v>4733300</v>
      </c>
      <c r="P15" s="65">
        <f t="shared" si="1"/>
        <v>4733300</v>
      </c>
    </row>
    <row r="16" spans="1:16" ht="15.6" x14ac:dyDescent="0.3">
      <c r="A16" s="15" t="s">
        <v>19</v>
      </c>
      <c r="B16" s="42" t="s">
        <v>20</v>
      </c>
      <c r="C16" s="42"/>
      <c r="D16" s="42"/>
      <c r="E16" s="101"/>
      <c r="F16" s="63"/>
      <c r="G16" s="63"/>
      <c r="H16" s="63"/>
      <c r="I16" s="64"/>
      <c r="J16" s="64"/>
      <c r="K16" s="64"/>
      <c r="L16" s="64"/>
      <c r="M16" s="64"/>
      <c r="N16" s="64"/>
      <c r="O16" s="65">
        <f t="shared" si="0"/>
        <v>0</v>
      </c>
      <c r="P16" s="65">
        <f t="shared" si="1"/>
        <v>0</v>
      </c>
    </row>
    <row r="17" spans="1:16" ht="15.6" x14ac:dyDescent="0.3">
      <c r="A17" s="30" t="s">
        <v>21</v>
      </c>
      <c r="B17" s="42" t="s">
        <v>22</v>
      </c>
      <c r="C17" s="42"/>
      <c r="D17" s="42"/>
      <c r="E17" s="101"/>
      <c r="F17" s="63"/>
      <c r="G17" s="63">
        <v>96000</v>
      </c>
      <c r="H17" s="63">
        <v>96000</v>
      </c>
      <c r="I17" s="64">
        <v>336360</v>
      </c>
      <c r="J17" s="64">
        <v>336360</v>
      </c>
      <c r="K17" s="64"/>
      <c r="L17" s="64"/>
      <c r="M17" s="64"/>
      <c r="N17" s="64"/>
      <c r="O17" s="65">
        <f t="shared" si="0"/>
        <v>432360</v>
      </c>
      <c r="P17" s="65">
        <f t="shared" si="1"/>
        <v>432360</v>
      </c>
    </row>
    <row r="18" spans="1:16" ht="15.6" x14ac:dyDescent="0.3">
      <c r="A18" s="30" t="s">
        <v>23</v>
      </c>
      <c r="B18" s="42" t="s">
        <v>24</v>
      </c>
      <c r="C18" s="42"/>
      <c r="D18" s="42"/>
      <c r="E18" s="101"/>
      <c r="F18" s="63"/>
      <c r="G18" s="63"/>
      <c r="H18" s="63"/>
      <c r="I18" s="64"/>
      <c r="J18" s="64"/>
      <c r="K18" s="64"/>
      <c r="L18" s="64"/>
      <c r="M18" s="64">
        <v>22500</v>
      </c>
      <c r="N18" s="64">
        <v>22500</v>
      </c>
      <c r="O18" s="65">
        <f t="shared" si="0"/>
        <v>22500</v>
      </c>
      <c r="P18" s="65">
        <f t="shared" si="1"/>
        <v>22500</v>
      </c>
    </row>
    <row r="19" spans="1:16" ht="15.6" x14ac:dyDescent="0.3">
      <c r="A19" s="30" t="s">
        <v>25</v>
      </c>
      <c r="B19" s="42" t="s">
        <v>26</v>
      </c>
      <c r="C19" s="42"/>
      <c r="D19" s="42"/>
      <c r="E19" s="101"/>
      <c r="F19" s="63"/>
      <c r="G19" s="63"/>
      <c r="H19" s="63"/>
      <c r="I19" s="64"/>
      <c r="J19" s="64"/>
      <c r="K19" s="64"/>
      <c r="L19" s="64"/>
      <c r="M19" s="64"/>
      <c r="N19" s="64"/>
      <c r="O19" s="65">
        <f t="shared" si="0"/>
        <v>0</v>
      </c>
      <c r="P19" s="65">
        <f t="shared" si="1"/>
        <v>0</v>
      </c>
    </row>
    <row r="20" spans="1:16" ht="15.6" x14ac:dyDescent="0.3">
      <c r="A20" s="30" t="s">
        <v>27</v>
      </c>
      <c r="B20" s="42" t="s">
        <v>28</v>
      </c>
      <c r="C20" s="42"/>
      <c r="D20" s="42"/>
      <c r="E20" s="101"/>
      <c r="F20" s="63"/>
      <c r="G20" s="63"/>
      <c r="H20" s="63"/>
      <c r="I20" s="64"/>
      <c r="J20" s="64"/>
      <c r="K20" s="64"/>
      <c r="L20" s="64"/>
      <c r="M20" s="64"/>
      <c r="N20" s="64"/>
      <c r="O20" s="65">
        <f t="shared" si="0"/>
        <v>0</v>
      </c>
      <c r="P20" s="65">
        <f t="shared" si="1"/>
        <v>0</v>
      </c>
    </row>
    <row r="21" spans="1:16" ht="15.6" x14ac:dyDescent="0.3">
      <c r="A21" s="30" t="s">
        <v>309</v>
      </c>
      <c r="B21" s="42" t="s">
        <v>29</v>
      </c>
      <c r="C21" s="42"/>
      <c r="D21" s="42"/>
      <c r="E21" s="101"/>
      <c r="F21" s="63"/>
      <c r="G21" s="63"/>
      <c r="H21" s="63"/>
      <c r="I21" s="64"/>
      <c r="J21" s="64">
        <v>107432</v>
      </c>
      <c r="K21" s="64"/>
      <c r="L21" s="64"/>
      <c r="M21" s="64">
        <v>0</v>
      </c>
      <c r="N21" s="64">
        <v>508940</v>
      </c>
      <c r="O21" s="65">
        <f t="shared" si="0"/>
        <v>0</v>
      </c>
      <c r="P21" s="65">
        <f t="shared" si="1"/>
        <v>616372</v>
      </c>
    </row>
    <row r="22" spans="1:16" ht="15.6" x14ac:dyDescent="0.3">
      <c r="A22" s="43" t="s">
        <v>288</v>
      </c>
      <c r="B22" s="44" t="s">
        <v>30</v>
      </c>
      <c r="C22" s="44"/>
      <c r="D22" s="44"/>
      <c r="E22" s="102"/>
      <c r="F22" s="66">
        <f>SUM(F9:F21)</f>
        <v>1135000</v>
      </c>
      <c r="G22" s="66">
        <f>SUM(G9:G21)</f>
        <v>11430000</v>
      </c>
      <c r="H22" s="66">
        <f>SUM(H9:H21)</f>
        <v>11430000</v>
      </c>
      <c r="I22" s="67">
        <v>42538640</v>
      </c>
      <c r="J22" s="67">
        <f>SUM(J9:J21)</f>
        <v>42646232</v>
      </c>
      <c r="K22" s="67">
        <f>SUM(K9:K21)</f>
        <v>12031774</v>
      </c>
      <c r="L22" s="67">
        <f>SUM(L9:L21)</f>
        <v>12031774</v>
      </c>
      <c r="M22" s="67">
        <f>SUM(M9:M21)</f>
        <v>28747032</v>
      </c>
      <c r="N22" s="67">
        <f>SUM(N9:N21)</f>
        <v>28844528</v>
      </c>
      <c r="O22" s="68">
        <f t="shared" si="0"/>
        <v>94747446</v>
      </c>
      <c r="P22" s="68">
        <f>SUM(P9:P21)</f>
        <v>96087534</v>
      </c>
    </row>
    <row r="23" spans="1:16" ht="15.6" x14ac:dyDescent="0.3">
      <c r="A23" s="30" t="s">
        <v>31</v>
      </c>
      <c r="B23" s="42" t="s">
        <v>32</v>
      </c>
      <c r="C23" s="42"/>
      <c r="D23" s="42"/>
      <c r="E23" s="101"/>
      <c r="F23" s="63"/>
      <c r="G23" s="63"/>
      <c r="H23" s="63"/>
      <c r="I23" s="64"/>
      <c r="J23" s="64"/>
      <c r="K23" s="64"/>
      <c r="L23" s="64"/>
      <c r="M23" s="64"/>
      <c r="N23" s="64"/>
      <c r="O23" s="65">
        <f t="shared" si="0"/>
        <v>0</v>
      </c>
      <c r="P23" s="93">
        <f t="shared" si="1"/>
        <v>0</v>
      </c>
    </row>
    <row r="24" spans="1:16" ht="30" customHeight="1" x14ac:dyDescent="0.3">
      <c r="A24" s="30" t="s">
        <v>33</v>
      </c>
      <c r="B24" s="42" t="s">
        <v>34</v>
      </c>
      <c r="C24" s="42"/>
      <c r="D24" s="42"/>
      <c r="E24" s="101"/>
      <c r="F24" s="63"/>
      <c r="G24" s="63"/>
      <c r="H24" s="63"/>
      <c r="I24" s="64"/>
      <c r="J24" s="64"/>
      <c r="K24" s="64"/>
      <c r="L24" s="64"/>
      <c r="M24" s="64"/>
      <c r="N24" s="64"/>
      <c r="O24" s="65">
        <f t="shared" si="0"/>
        <v>0</v>
      </c>
      <c r="P24" s="93">
        <f t="shared" si="1"/>
        <v>0</v>
      </c>
    </row>
    <row r="25" spans="1:16" ht="15.6" x14ac:dyDescent="0.3">
      <c r="A25" s="29" t="s">
        <v>35</v>
      </c>
      <c r="B25" s="42" t="s">
        <v>36</v>
      </c>
      <c r="C25" s="42"/>
      <c r="D25" s="42"/>
      <c r="E25" s="101">
        <v>0</v>
      </c>
      <c r="F25" s="63">
        <v>1946765</v>
      </c>
      <c r="G25" s="63"/>
      <c r="H25" s="63"/>
      <c r="I25" s="64"/>
      <c r="J25" s="64"/>
      <c r="K25" s="64"/>
      <c r="L25" s="64"/>
      <c r="M25" s="64"/>
      <c r="N25" s="64"/>
      <c r="O25" s="65">
        <f t="shared" si="0"/>
        <v>0</v>
      </c>
      <c r="P25" s="65">
        <f t="shared" si="1"/>
        <v>1946765</v>
      </c>
    </row>
    <row r="26" spans="1:16" ht="15.6" x14ac:dyDescent="0.3">
      <c r="A26" s="31" t="s">
        <v>289</v>
      </c>
      <c r="B26" s="44" t="s">
        <v>37</v>
      </c>
      <c r="C26" s="44"/>
      <c r="D26" s="44"/>
      <c r="E26" s="102"/>
      <c r="F26" s="66">
        <f>SUM(F23:F25)</f>
        <v>1946765</v>
      </c>
      <c r="G26" s="66"/>
      <c r="H26" s="66"/>
      <c r="I26" s="64"/>
      <c r="J26" s="64"/>
      <c r="K26" s="64"/>
      <c r="L26" s="64"/>
      <c r="M26" s="64"/>
      <c r="N26" s="64"/>
      <c r="O26" s="65">
        <f t="shared" si="0"/>
        <v>0</v>
      </c>
      <c r="P26" s="65">
        <f t="shared" si="1"/>
        <v>1946765</v>
      </c>
    </row>
    <row r="27" spans="1:16" ht="15.6" x14ac:dyDescent="0.3">
      <c r="A27" s="43" t="s">
        <v>339</v>
      </c>
      <c r="B27" s="44" t="s">
        <v>38</v>
      </c>
      <c r="C27" s="44"/>
      <c r="D27" s="44"/>
      <c r="E27" s="102"/>
      <c r="F27" s="66">
        <f>F22+F26</f>
        <v>3081765</v>
      </c>
      <c r="G27" s="66">
        <v>11430000</v>
      </c>
      <c r="H27" s="66">
        <v>11430000</v>
      </c>
      <c r="I27" s="67">
        <v>42538640</v>
      </c>
      <c r="J27" s="67">
        <f>J22+J26</f>
        <v>42646232</v>
      </c>
      <c r="K27" s="67">
        <v>12031774</v>
      </c>
      <c r="L27" s="67">
        <f>L22+L26</f>
        <v>12031774</v>
      </c>
      <c r="M27" s="67">
        <v>28747032</v>
      </c>
      <c r="N27" s="67">
        <f>N22+N26</f>
        <v>28844528</v>
      </c>
      <c r="O27" s="68">
        <f t="shared" si="0"/>
        <v>94747446</v>
      </c>
      <c r="P27" s="68">
        <f t="shared" si="1"/>
        <v>98034299</v>
      </c>
    </row>
    <row r="28" spans="1:16" ht="15.6" x14ac:dyDescent="0.3">
      <c r="A28" s="31" t="s">
        <v>310</v>
      </c>
      <c r="B28" s="44" t="s">
        <v>39</v>
      </c>
      <c r="C28" s="44"/>
      <c r="D28" s="44"/>
      <c r="E28" s="102">
        <v>0</v>
      </c>
      <c r="F28" s="66">
        <v>524702</v>
      </c>
      <c r="G28" s="66">
        <v>1533420</v>
      </c>
      <c r="H28" s="66">
        <v>1533420</v>
      </c>
      <c r="I28" s="67">
        <v>5776292</v>
      </c>
      <c r="J28" s="67">
        <v>5785718</v>
      </c>
      <c r="K28" s="67">
        <v>1684131</v>
      </c>
      <c r="L28" s="67">
        <v>1684131</v>
      </c>
      <c r="M28" s="67">
        <v>3974189</v>
      </c>
      <c r="N28" s="67">
        <v>3984675</v>
      </c>
      <c r="O28" s="68">
        <f t="shared" si="0"/>
        <v>12968032</v>
      </c>
      <c r="P28" s="68">
        <f t="shared" si="1"/>
        <v>13512646</v>
      </c>
    </row>
    <row r="29" spans="1:16" ht="15.6" x14ac:dyDescent="0.3">
      <c r="A29" s="30" t="s">
        <v>40</v>
      </c>
      <c r="B29" s="42" t="s">
        <v>41</v>
      </c>
      <c r="C29" s="42"/>
      <c r="D29" s="42"/>
      <c r="E29" s="101"/>
      <c r="F29" s="42"/>
      <c r="G29" s="63">
        <v>50000</v>
      </c>
      <c r="H29" s="63">
        <v>50000</v>
      </c>
      <c r="I29" s="64">
        <v>0</v>
      </c>
      <c r="J29" s="64">
        <v>100000</v>
      </c>
      <c r="K29" s="64"/>
      <c r="L29" s="64"/>
      <c r="M29" s="64"/>
      <c r="N29" s="64"/>
      <c r="O29" s="65">
        <f t="shared" si="0"/>
        <v>50000</v>
      </c>
      <c r="P29" s="65">
        <f t="shared" si="1"/>
        <v>150000</v>
      </c>
    </row>
    <row r="30" spans="1:16" ht="15.6" x14ac:dyDescent="0.3">
      <c r="A30" s="30" t="s">
        <v>42</v>
      </c>
      <c r="B30" s="42" t="s">
        <v>43</v>
      </c>
      <c r="C30" s="42"/>
      <c r="D30" s="42"/>
      <c r="E30" s="101"/>
      <c r="F30" s="42"/>
      <c r="G30" s="63">
        <v>20000</v>
      </c>
      <c r="H30" s="63">
        <v>20000</v>
      </c>
      <c r="I30" s="64">
        <v>300000</v>
      </c>
      <c r="J30" s="64">
        <v>300000</v>
      </c>
      <c r="K30" s="64">
        <v>100000</v>
      </c>
      <c r="L30" s="64">
        <v>100000</v>
      </c>
      <c r="M30" s="64">
        <v>300000</v>
      </c>
      <c r="N30" s="64">
        <v>300000</v>
      </c>
      <c r="O30" s="65">
        <f t="shared" si="0"/>
        <v>720000</v>
      </c>
      <c r="P30" s="65">
        <f t="shared" si="1"/>
        <v>720000</v>
      </c>
    </row>
    <row r="31" spans="1:16" ht="15.6" x14ac:dyDescent="0.3">
      <c r="A31" s="30" t="s">
        <v>44</v>
      </c>
      <c r="B31" s="42" t="s">
        <v>45</v>
      </c>
      <c r="C31" s="42"/>
      <c r="D31" s="42"/>
      <c r="E31" s="101"/>
      <c r="F31" s="42"/>
      <c r="G31" s="63"/>
      <c r="H31" s="63"/>
      <c r="I31" s="64"/>
      <c r="J31" s="64"/>
      <c r="K31" s="64"/>
      <c r="L31" s="64"/>
      <c r="M31" s="64"/>
      <c r="N31" s="64"/>
      <c r="O31" s="65">
        <f t="shared" si="0"/>
        <v>0</v>
      </c>
      <c r="P31" s="65">
        <f t="shared" si="1"/>
        <v>0</v>
      </c>
    </row>
    <row r="32" spans="1:16" ht="15.6" x14ac:dyDescent="0.3">
      <c r="A32" s="31" t="s">
        <v>290</v>
      </c>
      <c r="B32" s="44" t="s">
        <v>46</v>
      </c>
      <c r="C32" s="44"/>
      <c r="D32" s="44"/>
      <c r="E32" s="102"/>
      <c r="F32" s="44"/>
      <c r="G32" s="66">
        <v>70000</v>
      </c>
      <c r="H32" s="66">
        <v>70000</v>
      </c>
      <c r="I32" s="67">
        <v>300000</v>
      </c>
      <c r="J32" s="67">
        <f>SUM(J29:J31)</f>
        <v>400000</v>
      </c>
      <c r="K32" s="67">
        <v>100000</v>
      </c>
      <c r="L32" s="67">
        <f>SUM(L29:L31)</f>
        <v>100000</v>
      </c>
      <c r="M32" s="67">
        <v>300000</v>
      </c>
      <c r="N32" s="67">
        <f>SUM(N29:N31)</f>
        <v>300000</v>
      </c>
      <c r="O32" s="68">
        <f t="shared" si="0"/>
        <v>770000</v>
      </c>
      <c r="P32" s="68">
        <f t="shared" si="1"/>
        <v>870000</v>
      </c>
    </row>
    <row r="33" spans="1:16" ht="15.6" x14ac:dyDescent="0.3">
      <c r="A33" s="30" t="s">
        <v>47</v>
      </c>
      <c r="B33" s="42" t="s">
        <v>48</v>
      </c>
      <c r="C33" s="42"/>
      <c r="D33" s="42"/>
      <c r="E33" s="101"/>
      <c r="F33" s="42"/>
      <c r="G33" s="63">
        <v>170000</v>
      </c>
      <c r="H33" s="63">
        <v>272000</v>
      </c>
      <c r="I33" s="64">
        <v>380000</v>
      </c>
      <c r="J33" s="64">
        <v>380000</v>
      </c>
      <c r="K33" s="64">
        <v>200000</v>
      </c>
      <c r="L33" s="64">
        <v>200000</v>
      </c>
      <c r="M33" s="64">
        <v>344000</v>
      </c>
      <c r="N33" s="64">
        <v>344000</v>
      </c>
      <c r="O33" s="65">
        <f t="shared" si="0"/>
        <v>1094000</v>
      </c>
      <c r="P33" s="65">
        <f t="shared" si="1"/>
        <v>1196000</v>
      </c>
    </row>
    <row r="34" spans="1:16" ht="15.6" x14ac:dyDescent="0.3">
      <c r="A34" s="30" t="s">
        <v>49</v>
      </c>
      <c r="B34" s="42" t="s">
        <v>50</v>
      </c>
      <c r="C34" s="42"/>
      <c r="D34" s="42"/>
      <c r="E34" s="101"/>
      <c r="F34" s="42"/>
      <c r="G34" s="63"/>
      <c r="H34" s="63"/>
      <c r="I34" s="64">
        <v>180000</v>
      </c>
      <c r="J34" s="64">
        <v>180000</v>
      </c>
      <c r="K34" s="64"/>
      <c r="L34" s="64"/>
      <c r="M34" s="64">
        <v>240000</v>
      </c>
      <c r="N34" s="64">
        <v>240000</v>
      </c>
      <c r="O34" s="65">
        <f t="shared" si="0"/>
        <v>420000</v>
      </c>
      <c r="P34" s="65">
        <f t="shared" si="1"/>
        <v>420000</v>
      </c>
    </row>
    <row r="35" spans="1:16" ht="15" customHeight="1" x14ac:dyDescent="0.3">
      <c r="A35" s="31" t="s">
        <v>340</v>
      </c>
      <c r="B35" s="44" t="s">
        <v>51</v>
      </c>
      <c r="C35" s="44"/>
      <c r="D35" s="44"/>
      <c r="E35" s="102"/>
      <c r="F35" s="44"/>
      <c r="G35" s="66">
        <v>170000</v>
      </c>
      <c r="H35" s="66">
        <f>SUM(H33:H34)</f>
        <v>272000</v>
      </c>
      <c r="I35" s="67">
        <v>560000</v>
      </c>
      <c r="J35" s="67">
        <f>SUM(J33:J34)</f>
        <v>560000</v>
      </c>
      <c r="K35" s="67">
        <v>200000</v>
      </c>
      <c r="L35" s="67">
        <f>SUM(L33:L34)</f>
        <v>200000</v>
      </c>
      <c r="M35" s="67">
        <v>584000</v>
      </c>
      <c r="N35" s="67">
        <f>SUM(N33:N34)</f>
        <v>584000</v>
      </c>
      <c r="O35" s="68">
        <f t="shared" si="0"/>
        <v>1514000</v>
      </c>
      <c r="P35" s="68">
        <f t="shared" si="1"/>
        <v>1616000</v>
      </c>
    </row>
    <row r="36" spans="1:16" ht="15.6" x14ac:dyDescent="0.3">
      <c r="A36" s="30" t="s">
        <v>52</v>
      </c>
      <c r="B36" s="42" t="s">
        <v>53</v>
      </c>
      <c r="C36" s="42"/>
      <c r="D36" s="42"/>
      <c r="E36" s="101"/>
      <c r="F36" s="42"/>
      <c r="G36" s="63"/>
      <c r="H36" s="63"/>
      <c r="I36" s="64">
        <v>3078000</v>
      </c>
      <c r="J36" s="64"/>
      <c r="K36" s="64"/>
      <c r="L36" s="64"/>
      <c r="M36" s="64">
        <v>3456000</v>
      </c>
      <c r="N36" s="64"/>
      <c r="O36" s="65">
        <f t="shared" si="0"/>
        <v>6534000</v>
      </c>
      <c r="P36" s="65">
        <f t="shared" si="1"/>
        <v>0</v>
      </c>
    </row>
    <row r="37" spans="1:16" ht="15.6" x14ac:dyDescent="0.3">
      <c r="A37" s="30" t="s">
        <v>468</v>
      </c>
      <c r="B37" s="42" t="s">
        <v>471</v>
      </c>
      <c r="C37" s="42"/>
      <c r="D37" s="42"/>
      <c r="E37" s="101"/>
      <c r="F37" s="42"/>
      <c r="G37" s="63"/>
      <c r="H37" s="63"/>
      <c r="I37" s="64">
        <v>420000</v>
      </c>
      <c r="J37" s="64">
        <v>1320000</v>
      </c>
      <c r="K37" s="64"/>
      <c r="L37" s="64"/>
      <c r="M37" s="64">
        <v>264000</v>
      </c>
      <c r="N37" s="64">
        <v>1068062</v>
      </c>
      <c r="O37" s="65">
        <f t="shared" si="0"/>
        <v>684000</v>
      </c>
      <c r="P37" s="65">
        <f t="shared" si="1"/>
        <v>2388062</v>
      </c>
    </row>
    <row r="38" spans="1:16" ht="15.6" x14ac:dyDescent="0.3">
      <c r="A38" s="30" t="s">
        <v>469</v>
      </c>
      <c r="B38" s="42" t="s">
        <v>472</v>
      </c>
      <c r="C38" s="42"/>
      <c r="D38" s="42"/>
      <c r="E38" s="101"/>
      <c r="F38" s="42"/>
      <c r="G38" s="63"/>
      <c r="H38" s="63"/>
      <c r="I38" s="64">
        <v>2640000</v>
      </c>
      <c r="J38" s="64">
        <v>2140000</v>
      </c>
      <c r="K38" s="64"/>
      <c r="L38" s="64"/>
      <c r="M38" s="64">
        <v>3168000</v>
      </c>
      <c r="N38" s="64">
        <v>2868000</v>
      </c>
      <c r="O38" s="65">
        <f t="shared" si="0"/>
        <v>5808000</v>
      </c>
      <c r="P38" s="65">
        <f t="shared" si="1"/>
        <v>5008000</v>
      </c>
    </row>
    <row r="39" spans="1:16" ht="15.6" x14ac:dyDescent="0.3">
      <c r="A39" s="30" t="s">
        <v>470</v>
      </c>
      <c r="B39" s="42" t="s">
        <v>473</v>
      </c>
      <c r="C39" s="42"/>
      <c r="D39" s="42"/>
      <c r="E39" s="101"/>
      <c r="F39" s="42"/>
      <c r="G39" s="63"/>
      <c r="H39" s="63"/>
      <c r="I39" s="64">
        <v>18000</v>
      </c>
      <c r="J39" s="64">
        <v>38000</v>
      </c>
      <c r="K39" s="64"/>
      <c r="L39" s="64"/>
      <c r="M39" s="64">
        <v>24000</v>
      </c>
      <c r="N39" s="64">
        <v>24000</v>
      </c>
      <c r="O39" s="65">
        <f t="shared" si="0"/>
        <v>42000</v>
      </c>
      <c r="P39" s="65">
        <f t="shared" si="1"/>
        <v>62000</v>
      </c>
    </row>
    <row r="40" spans="1:16" ht="15.6" x14ac:dyDescent="0.3">
      <c r="A40" s="30" t="s">
        <v>54</v>
      </c>
      <c r="B40" s="42" t="s">
        <v>55</v>
      </c>
      <c r="C40" s="42"/>
      <c r="D40" s="42"/>
      <c r="E40" s="101"/>
      <c r="F40" s="42"/>
      <c r="G40" s="63"/>
      <c r="H40" s="63"/>
      <c r="I40" s="64"/>
      <c r="J40" s="64"/>
      <c r="K40" s="64"/>
      <c r="L40" s="64"/>
      <c r="M40" s="64"/>
      <c r="N40" s="64"/>
      <c r="O40" s="65">
        <f t="shared" si="0"/>
        <v>0</v>
      </c>
      <c r="P40" s="65">
        <f t="shared" si="1"/>
        <v>0</v>
      </c>
    </row>
    <row r="41" spans="1:16" ht="15.6" x14ac:dyDescent="0.3">
      <c r="A41" s="30" t="s">
        <v>311</v>
      </c>
      <c r="B41" s="42" t="s">
        <v>56</v>
      </c>
      <c r="C41" s="42"/>
      <c r="D41" s="42"/>
      <c r="E41" s="101"/>
      <c r="F41" s="42"/>
      <c r="G41" s="63"/>
      <c r="H41" s="63"/>
      <c r="I41" s="64"/>
      <c r="J41" s="64"/>
      <c r="K41" s="64"/>
      <c r="L41" s="64"/>
      <c r="M41" s="64"/>
      <c r="N41" s="64"/>
      <c r="O41" s="65">
        <f t="shared" si="0"/>
        <v>0</v>
      </c>
      <c r="P41" s="65">
        <f t="shared" si="1"/>
        <v>0</v>
      </c>
    </row>
    <row r="42" spans="1:16" ht="15.6" x14ac:dyDescent="0.3">
      <c r="A42" s="30" t="s">
        <v>57</v>
      </c>
      <c r="B42" s="42" t="s">
        <v>58</v>
      </c>
      <c r="C42" s="42"/>
      <c r="D42" s="42"/>
      <c r="E42" s="101"/>
      <c r="F42" s="42"/>
      <c r="G42" s="63"/>
      <c r="H42" s="63"/>
      <c r="I42" s="64">
        <v>420000</v>
      </c>
      <c r="J42" s="64">
        <v>420000</v>
      </c>
      <c r="K42" s="64"/>
      <c r="L42" s="64"/>
      <c r="M42" s="64">
        <v>420000</v>
      </c>
      <c r="N42" s="64">
        <v>420000</v>
      </c>
      <c r="O42" s="65">
        <f t="shared" si="0"/>
        <v>840000</v>
      </c>
      <c r="P42" s="65">
        <f t="shared" si="1"/>
        <v>840000</v>
      </c>
    </row>
    <row r="43" spans="1:16" ht="15.6" x14ac:dyDescent="0.3">
      <c r="A43" s="45" t="s">
        <v>312</v>
      </c>
      <c r="B43" s="42" t="s">
        <v>59</v>
      </c>
      <c r="C43" s="42"/>
      <c r="D43" s="42"/>
      <c r="E43" s="101"/>
      <c r="F43" s="42"/>
      <c r="G43" s="63"/>
      <c r="H43" s="63"/>
      <c r="I43" s="64"/>
      <c r="J43" s="64"/>
      <c r="K43" s="64"/>
      <c r="L43" s="64"/>
      <c r="M43" s="64"/>
      <c r="N43" s="64"/>
      <c r="O43" s="65">
        <f t="shared" si="0"/>
        <v>0</v>
      </c>
      <c r="P43" s="65">
        <f t="shared" si="1"/>
        <v>0</v>
      </c>
    </row>
    <row r="44" spans="1:16" ht="15.6" x14ac:dyDescent="0.3">
      <c r="A44" s="29" t="s">
        <v>60</v>
      </c>
      <c r="B44" s="42" t="s">
        <v>61</v>
      </c>
      <c r="C44" s="42"/>
      <c r="D44" s="42"/>
      <c r="E44" s="101"/>
      <c r="F44" s="42"/>
      <c r="G44" s="63"/>
      <c r="H44" s="63"/>
      <c r="I44" s="64"/>
      <c r="J44" s="64"/>
      <c r="K44" s="64"/>
      <c r="L44" s="64"/>
      <c r="M44" s="64"/>
      <c r="N44" s="64"/>
      <c r="O44" s="65">
        <f t="shared" si="0"/>
        <v>0</v>
      </c>
      <c r="P44" s="65">
        <f t="shared" si="1"/>
        <v>0</v>
      </c>
    </row>
    <row r="45" spans="1:16" ht="15.6" x14ac:dyDescent="0.3">
      <c r="A45" s="30" t="s">
        <v>313</v>
      </c>
      <c r="B45" s="42" t="s">
        <v>62</v>
      </c>
      <c r="C45" s="42"/>
      <c r="D45" s="42"/>
      <c r="E45" s="101"/>
      <c r="F45" s="42"/>
      <c r="G45" s="63"/>
      <c r="H45" s="63"/>
      <c r="I45" s="64">
        <v>250000</v>
      </c>
      <c r="J45" s="64">
        <v>200000</v>
      </c>
      <c r="K45" s="64">
        <v>20000</v>
      </c>
      <c r="L45" s="64">
        <v>242533</v>
      </c>
      <c r="M45" s="64">
        <v>100000</v>
      </c>
      <c r="N45" s="64">
        <v>322533</v>
      </c>
      <c r="O45" s="65">
        <f t="shared" si="0"/>
        <v>370000</v>
      </c>
      <c r="P45" s="65">
        <f t="shared" si="1"/>
        <v>765066</v>
      </c>
    </row>
    <row r="46" spans="1:16" ht="15.6" x14ac:dyDescent="0.3">
      <c r="A46" s="31" t="s">
        <v>291</v>
      </c>
      <c r="B46" s="44" t="s">
        <v>63</v>
      </c>
      <c r="C46" s="44"/>
      <c r="D46" s="44"/>
      <c r="E46" s="102"/>
      <c r="F46" s="44"/>
      <c r="G46" s="66"/>
      <c r="H46" s="66"/>
      <c r="I46" s="67">
        <f>SUM(I36:I45)</f>
        <v>6826000</v>
      </c>
      <c r="J46" s="67">
        <f>SUM(J36:J45)</f>
        <v>4118000</v>
      </c>
      <c r="K46" s="67">
        <v>20000</v>
      </c>
      <c r="L46" s="67">
        <f>SUM(L36:L45)</f>
        <v>242533</v>
      </c>
      <c r="M46" s="67">
        <f>SUM(M36:M45)</f>
        <v>7432000</v>
      </c>
      <c r="N46" s="67">
        <f>SUM(N36:N45)</f>
        <v>4702595</v>
      </c>
      <c r="O46" s="67">
        <f>SUM(O36:O45)</f>
        <v>14278000</v>
      </c>
      <c r="P46" s="67">
        <f t="shared" si="1"/>
        <v>9063128</v>
      </c>
    </row>
    <row r="47" spans="1:16" ht="15.6" x14ac:dyDescent="0.3">
      <c r="A47" s="30" t="s">
        <v>64</v>
      </c>
      <c r="B47" s="42" t="s">
        <v>65</v>
      </c>
      <c r="C47" s="42"/>
      <c r="D47" s="42"/>
      <c r="E47" s="101">
        <v>0</v>
      </c>
      <c r="F47" s="63">
        <v>170049</v>
      </c>
      <c r="G47" s="63">
        <v>840000</v>
      </c>
      <c r="H47" s="63">
        <v>840000</v>
      </c>
      <c r="I47" s="64">
        <v>750000</v>
      </c>
      <c r="J47" s="64">
        <v>750000</v>
      </c>
      <c r="K47" s="64"/>
      <c r="L47" s="64"/>
      <c r="M47" s="64">
        <v>480000</v>
      </c>
      <c r="N47" s="64">
        <v>480000</v>
      </c>
      <c r="O47" s="65">
        <f t="shared" si="0"/>
        <v>2070000</v>
      </c>
      <c r="P47" s="65">
        <f t="shared" si="1"/>
        <v>2240049</v>
      </c>
    </row>
    <row r="48" spans="1:16" ht="15.6" x14ac:dyDescent="0.3">
      <c r="A48" s="30" t="s">
        <v>66</v>
      </c>
      <c r="B48" s="42" t="s">
        <v>67</v>
      </c>
      <c r="C48" s="42"/>
      <c r="D48" s="42"/>
      <c r="E48" s="101"/>
      <c r="F48" s="42"/>
      <c r="G48" s="63"/>
      <c r="H48" s="63"/>
      <c r="I48" s="64"/>
      <c r="J48" s="64"/>
      <c r="K48" s="64"/>
      <c r="L48" s="64"/>
      <c r="M48" s="64"/>
      <c r="N48" s="64"/>
      <c r="O48" s="65">
        <f t="shared" si="0"/>
        <v>0</v>
      </c>
      <c r="P48" s="93">
        <f t="shared" si="1"/>
        <v>0</v>
      </c>
    </row>
    <row r="49" spans="1:16" ht="15.6" x14ac:dyDescent="0.3">
      <c r="A49" s="31" t="s">
        <v>292</v>
      </c>
      <c r="B49" s="44" t="s">
        <v>68</v>
      </c>
      <c r="C49" s="44"/>
      <c r="D49" s="44"/>
      <c r="E49" s="102"/>
      <c r="F49" s="66">
        <f>SUM(F47:F48)</f>
        <v>170049</v>
      </c>
      <c r="G49" s="66">
        <v>840000</v>
      </c>
      <c r="H49" s="66">
        <v>840000</v>
      </c>
      <c r="I49" s="67">
        <v>750000</v>
      </c>
      <c r="J49" s="67">
        <f>SUM(J47:J48)</f>
        <v>750000</v>
      </c>
      <c r="K49" s="67"/>
      <c r="L49" s="67"/>
      <c r="M49" s="67">
        <v>480000</v>
      </c>
      <c r="N49" s="67">
        <f>SUM(N47:N48)</f>
        <v>480000</v>
      </c>
      <c r="O49" s="68">
        <f t="shared" si="0"/>
        <v>2070000</v>
      </c>
      <c r="P49" s="68">
        <f t="shared" si="1"/>
        <v>2240049</v>
      </c>
    </row>
    <row r="50" spans="1:16" ht="15.6" x14ac:dyDescent="0.3">
      <c r="A50" s="30" t="s">
        <v>69</v>
      </c>
      <c r="B50" s="42" t="s">
        <v>70</v>
      </c>
      <c r="C50" s="42"/>
      <c r="D50" s="42"/>
      <c r="E50" s="101">
        <v>0</v>
      </c>
      <c r="F50" s="63">
        <v>220711</v>
      </c>
      <c r="G50" s="63">
        <v>156419</v>
      </c>
      <c r="H50" s="63">
        <v>183959</v>
      </c>
      <c r="I50" s="64">
        <v>1334514</v>
      </c>
      <c r="J50" s="64">
        <v>1334514</v>
      </c>
      <c r="K50" s="64">
        <v>145000</v>
      </c>
      <c r="L50" s="64">
        <v>145000</v>
      </c>
      <c r="M50" s="64">
        <v>1326360</v>
      </c>
      <c r="N50" s="64">
        <v>1474625</v>
      </c>
      <c r="O50" s="65">
        <f t="shared" si="0"/>
        <v>2962293</v>
      </c>
      <c r="P50" s="65">
        <f t="shared" si="1"/>
        <v>3358809</v>
      </c>
    </row>
    <row r="51" spans="1:16" ht="15.6" x14ac:dyDescent="0.3">
      <c r="A51" s="30" t="s">
        <v>71</v>
      </c>
      <c r="B51" s="42" t="s">
        <v>72</v>
      </c>
      <c r="C51" s="42"/>
      <c r="D51" s="42"/>
      <c r="E51" s="101"/>
      <c r="F51" s="42"/>
      <c r="G51" s="63"/>
      <c r="H51" s="63"/>
      <c r="I51" s="64"/>
      <c r="J51" s="64"/>
      <c r="K51" s="64"/>
      <c r="L51" s="64"/>
      <c r="M51" s="64"/>
      <c r="N51" s="64"/>
      <c r="O51" s="65">
        <f t="shared" si="0"/>
        <v>0</v>
      </c>
      <c r="P51" s="93">
        <f t="shared" si="1"/>
        <v>0</v>
      </c>
    </row>
    <row r="52" spans="1:16" ht="15.6" x14ac:dyDescent="0.3">
      <c r="A52" s="30" t="s">
        <v>314</v>
      </c>
      <c r="B52" s="42" t="s">
        <v>73</v>
      </c>
      <c r="C52" s="42"/>
      <c r="D52" s="42"/>
      <c r="E52" s="101"/>
      <c r="F52" s="42"/>
      <c r="G52" s="63"/>
      <c r="H52" s="63"/>
      <c r="I52" s="64"/>
      <c r="J52" s="64"/>
      <c r="K52" s="64"/>
      <c r="L52" s="64"/>
      <c r="M52" s="64"/>
      <c r="N52" s="64"/>
      <c r="O52" s="65">
        <f t="shared" si="0"/>
        <v>0</v>
      </c>
      <c r="P52" s="93">
        <f t="shared" si="1"/>
        <v>0</v>
      </c>
    </row>
    <row r="53" spans="1:16" ht="15.6" x14ac:dyDescent="0.3">
      <c r="A53" s="30" t="s">
        <v>315</v>
      </c>
      <c r="B53" s="42" t="s">
        <v>74</v>
      </c>
      <c r="C53" s="42"/>
      <c r="D53" s="42"/>
      <c r="E53" s="101"/>
      <c r="F53" s="42"/>
      <c r="G53" s="63"/>
      <c r="H53" s="63"/>
      <c r="I53" s="64"/>
      <c r="J53" s="64"/>
      <c r="K53" s="64"/>
      <c r="L53" s="64"/>
      <c r="M53" s="64"/>
      <c r="N53" s="64"/>
      <c r="O53" s="65">
        <f t="shared" si="0"/>
        <v>0</v>
      </c>
      <c r="P53" s="93">
        <f t="shared" si="1"/>
        <v>0</v>
      </c>
    </row>
    <row r="54" spans="1:16" ht="15.6" x14ac:dyDescent="0.3">
      <c r="A54" s="30" t="s">
        <v>75</v>
      </c>
      <c r="B54" s="42" t="s">
        <v>76</v>
      </c>
      <c r="C54" s="42"/>
      <c r="D54" s="42"/>
      <c r="E54" s="101">
        <v>0</v>
      </c>
      <c r="F54" s="63">
        <v>717439</v>
      </c>
      <c r="G54" s="63">
        <v>624330</v>
      </c>
      <c r="H54" s="63">
        <v>624330</v>
      </c>
      <c r="I54" s="64">
        <v>334645</v>
      </c>
      <c r="J54" s="64">
        <v>425270</v>
      </c>
      <c r="K54" s="64">
        <v>236896</v>
      </c>
      <c r="L54" s="64">
        <v>236896</v>
      </c>
      <c r="M54" s="64">
        <v>472440</v>
      </c>
      <c r="N54" s="64">
        <v>472440</v>
      </c>
      <c r="O54" s="65">
        <f t="shared" si="0"/>
        <v>1668311</v>
      </c>
      <c r="P54" s="65">
        <f t="shared" si="1"/>
        <v>2476375</v>
      </c>
    </row>
    <row r="55" spans="1:16" ht="15.6" x14ac:dyDescent="0.3">
      <c r="A55" s="31" t="s">
        <v>293</v>
      </c>
      <c r="B55" s="44" t="s">
        <v>77</v>
      </c>
      <c r="C55" s="44"/>
      <c r="D55" s="44"/>
      <c r="E55" s="102"/>
      <c r="F55" s="66">
        <f>SUM(F50:F54)</f>
        <v>938150</v>
      </c>
      <c r="G55" s="66">
        <v>780749</v>
      </c>
      <c r="H55" s="66">
        <f>SUM(H50:H54)</f>
        <v>808289</v>
      </c>
      <c r="I55" s="67">
        <v>1669159</v>
      </c>
      <c r="J55" s="67">
        <f>SUM(J50:J54)</f>
        <v>1759784</v>
      </c>
      <c r="K55" s="67">
        <v>381896</v>
      </c>
      <c r="L55" s="67">
        <f>SUM(L50:L54)</f>
        <v>381896</v>
      </c>
      <c r="M55" s="67">
        <v>1798800</v>
      </c>
      <c r="N55" s="67">
        <f>SUM(N50:N54)</f>
        <v>1947065</v>
      </c>
      <c r="O55" s="68">
        <f t="shared" si="0"/>
        <v>4630604</v>
      </c>
      <c r="P55" s="68">
        <f t="shared" si="1"/>
        <v>5835184</v>
      </c>
    </row>
    <row r="56" spans="1:16" ht="15.6" x14ac:dyDescent="0.3">
      <c r="A56" s="31" t="s">
        <v>294</v>
      </c>
      <c r="B56" s="44" t="s">
        <v>78</v>
      </c>
      <c r="C56" s="44"/>
      <c r="D56" s="44"/>
      <c r="E56" s="102"/>
      <c r="F56" s="66">
        <f>F49+F55</f>
        <v>1108199</v>
      </c>
      <c r="G56" s="66">
        <v>1860749</v>
      </c>
      <c r="H56" s="66">
        <f>H32+H35+H46+H49+H55</f>
        <v>1990289</v>
      </c>
      <c r="I56" s="66">
        <f>I32+I35+I46+I49+I55</f>
        <v>10105159</v>
      </c>
      <c r="J56" s="66">
        <f t="shared" ref="J56:P56" si="2">J32+J35+J46+J49+J55</f>
        <v>7587784</v>
      </c>
      <c r="K56" s="66">
        <f t="shared" si="2"/>
        <v>701896</v>
      </c>
      <c r="L56" s="66">
        <f t="shared" si="2"/>
        <v>924429</v>
      </c>
      <c r="M56" s="66">
        <f t="shared" si="2"/>
        <v>10594800</v>
      </c>
      <c r="N56" s="66">
        <f t="shared" si="2"/>
        <v>8013660</v>
      </c>
      <c r="O56" s="66">
        <f t="shared" si="2"/>
        <v>23262604</v>
      </c>
      <c r="P56" s="66">
        <f t="shared" si="2"/>
        <v>19624361</v>
      </c>
    </row>
    <row r="57" spans="1:16" ht="15.6" x14ac:dyDescent="0.3">
      <c r="A57" s="33" t="s">
        <v>79</v>
      </c>
      <c r="B57" s="42" t="s">
        <v>80</v>
      </c>
      <c r="C57" s="42"/>
      <c r="D57" s="42"/>
      <c r="E57" s="101"/>
      <c r="F57" s="42"/>
      <c r="G57" s="63"/>
      <c r="H57" s="63"/>
      <c r="I57" s="64"/>
      <c r="J57" s="64"/>
      <c r="K57" s="64"/>
      <c r="L57" s="64"/>
      <c r="M57" s="64"/>
      <c r="N57" s="64"/>
      <c r="O57" s="65">
        <f t="shared" si="0"/>
        <v>0</v>
      </c>
      <c r="P57" s="93">
        <f t="shared" si="1"/>
        <v>0</v>
      </c>
    </row>
    <row r="58" spans="1:16" ht="15.6" x14ac:dyDescent="0.3">
      <c r="A58" s="33" t="s">
        <v>295</v>
      </c>
      <c r="B58" s="42" t="s">
        <v>81</v>
      </c>
      <c r="C58" s="42"/>
      <c r="D58" s="42"/>
      <c r="E58" s="101"/>
      <c r="F58" s="42"/>
      <c r="G58" s="63"/>
      <c r="H58" s="63"/>
      <c r="I58" s="64"/>
      <c r="J58" s="64"/>
      <c r="K58" s="64"/>
      <c r="L58" s="64"/>
      <c r="M58" s="64"/>
      <c r="N58" s="64"/>
      <c r="O58" s="65">
        <f t="shared" si="0"/>
        <v>0</v>
      </c>
      <c r="P58" s="93">
        <f t="shared" si="1"/>
        <v>0</v>
      </c>
    </row>
    <row r="59" spans="1:16" ht="15.6" x14ac:dyDescent="0.3">
      <c r="A59" s="46" t="s">
        <v>316</v>
      </c>
      <c r="B59" s="42" t="s">
        <v>82</v>
      </c>
      <c r="C59" s="42"/>
      <c r="D59" s="42"/>
      <c r="E59" s="101"/>
      <c r="F59" s="42"/>
      <c r="G59" s="63"/>
      <c r="H59" s="63"/>
      <c r="I59" s="64"/>
      <c r="J59" s="64"/>
      <c r="K59" s="64"/>
      <c r="L59" s="64"/>
      <c r="M59" s="64"/>
      <c r="N59" s="64"/>
      <c r="O59" s="65">
        <f t="shared" si="0"/>
        <v>0</v>
      </c>
      <c r="P59" s="93">
        <f t="shared" si="1"/>
        <v>0</v>
      </c>
    </row>
    <row r="60" spans="1:16" ht="15.6" x14ac:dyDescent="0.3">
      <c r="A60" s="46" t="s">
        <v>317</v>
      </c>
      <c r="B60" s="42" t="s">
        <v>83</v>
      </c>
      <c r="C60" s="42"/>
      <c r="D60" s="42"/>
      <c r="E60" s="101"/>
      <c r="F60" s="42"/>
      <c r="G60" s="63"/>
      <c r="H60" s="63"/>
      <c r="I60" s="64"/>
      <c r="J60" s="64"/>
      <c r="K60" s="64"/>
      <c r="L60" s="64"/>
      <c r="M60" s="64"/>
      <c r="N60" s="64"/>
      <c r="O60" s="65">
        <f t="shared" si="0"/>
        <v>0</v>
      </c>
      <c r="P60" s="93">
        <f t="shared" si="1"/>
        <v>0</v>
      </c>
    </row>
    <row r="61" spans="1:16" ht="15.6" x14ac:dyDescent="0.3">
      <c r="A61" s="46" t="s">
        <v>318</v>
      </c>
      <c r="B61" s="42" t="s">
        <v>84</v>
      </c>
      <c r="C61" s="42"/>
      <c r="D61" s="42"/>
      <c r="E61" s="101"/>
      <c r="F61" s="42"/>
      <c r="G61" s="63"/>
      <c r="H61" s="63"/>
      <c r="I61" s="64"/>
      <c r="J61" s="64"/>
      <c r="K61" s="64"/>
      <c r="L61" s="64"/>
      <c r="M61" s="64"/>
      <c r="N61" s="64"/>
      <c r="O61" s="65">
        <f t="shared" si="0"/>
        <v>0</v>
      </c>
      <c r="P61" s="93">
        <f t="shared" si="1"/>
        <v>0</v>
      </c>
    </row>
    <row r="62" spans="1:16" ht="15.6" x14ac:dyDescent="0.3">
      <c r="A62" s="33" t="s">
        <v>319</v>
      </c>
      <c r="B62" s="42" t="s">
        <v>85</v>
      </c>
      <c r="C62" s="42"/>
      <c r="D62" s="42"/>
      <c r="E62" s="101"/>
      <c r="F62" s="42"/>
      <c r="G62" s="63"/>
      <c r="H62" s="63"/>
      <c r="I62" s="64"/>
      <c r="J62" s="64"/>
      <c r="K62" s="64"/>
      <c r="L62" s="64"/>
      <c r="M62" s="64"/>
      <c r="N62" s="64"/>
      <c r="O62" s="65">
        <f t="shared" si="0"/>
        <v>0</v>
      </c>
      <c r="P62" s="93">
        <f t="shared" si="1"/>
        <v>0</v>
      </c>
    </row>
    <row r="63" spans="1:16" ht="15.6" x14ac:dyDescent="0.3">
      <c r="A63" s="33" t="s">
        <v>320</v>
      </c>
      <c r="B63" s="42" t="s">
        <v>86</v>
      </c>
      <c r="C63" s="42"/>
      <c r="D63" s="42"/>
      <c r="E63" s="101"/>
      <c r="F63" s="42"/>
      <c r="G63" s="63"/>
      <c r="H63" s="63"/>
      <c r="I63" s="64"/>
      <c r="J63" s="64"/>
      <c r="K63" s="64"/>
      <c r="L63" s="64"/>
      <c r="M63" s="64"/>
      <c r="N63" s="64"/>
      <c r="O63" s="65">
        <f t="shared" si="0"/>
        <v>0</v>
      </c>
      <c r="P63" s="93">
        <f t="shared" si="1"/>
        <v>0</v>
      </c>
    </row>
    <row r="64" spans="1:16" ht="15.6" x14ac:dyDescent="0.3">
      <c r="A64" s="33" t="s">
        <v>321</v>
      </c>
      <c r="B64" s="42" t="s">
        <v>87</v>
      </c>
      <c r="C64" s="42"/>
      <c r="D64" s="42"/>
      <c r="E64" s="101"/>
      <c r="F64" s="42"/>
      <c r="G64" s="63"/>
      <c r="H64" s="63"/>
      <c r="I64" s="64"/>
      <c r="J64" s="64"/>
      <c r="K64" s="64"/>
      <c r="L64" s="64"/>
      <c r="M64" s="64"/>
      <c r="N64" s="64"/>
      <c r="O64" s="65">
        <f t="shared" si="0"/>
        <v>0</v>
      </c>
      <c r="P64" s="93">
        <f t="shared" si="1"/>
        <v>0</v>
      </c>
    </row>
    <row r="65" spans="1:17" ht="15.6" x14ac:dyDescent="0.3">
      <c r="A65" s="34" t="s">
        <v>296</v>
      </c>
      <c r="B65" s="44" t="s">
        <v>88</v>
      </c>
      <c r="C65" s="44"/>
      <c r="D65" s="44"/>
      <c r="E65" s="102"/>
      <c r="F65" s="44"/>
      <c r="G65" s="66"/>
      <c r="H65" s="66"/>
      <c r="I65" s="64"/>
      <c r="J65" s="64"/>
      <c r="K65" s="64"/>
      <c r="L65" s="64"/>
      <c r="M65" s="64"/>
      <c r="N65" s="64"/>
      <c r="O65" s="65">
        <f t="shared" si="0"/>
        <v>0</v>
      </c>
      <c r="P65" s="93">
        <f t="shared" si="1"/>
        <v>0</v>
      </c>
    </row>
    <row r="66" spans="1:17" ht="15.6" x14ac:dyDescent="0.3">
      <c r="A66" s="47" t="s">
        <v>322</v>
      </c>
      <c r="B66" s="42" t="s">
        <v>89</v>
      </c>
      <c r="C66" s="42"/>
      <c r="D66" s="42"/>
      <c r="E66" s="101"/>
      <c r="F66" s="42"/>
      <c r="G66" s="63"/>
      <c r="H66" s="63"/>
      <c r="I66" s="64"/>
      <c r="J66" s="64"/>
      <c r="K66" s="64"/>
      <c r="L66" s="64"/>
      <c r="M66" s="64"/>
      <c r="N66" s="64"/>
      <c r="O66" s="65">
        <f t="shared" si="0"/>
        <v>0</v>
      </c>
      <c r="P66" s="93">
        <f t="shared" si="1"/>
        <v>0</v>
      </c>
    </row>
    <row r="67" spans="1:17" ht="15.6" x14ac:dyDescent="0.3">
      <c r="A67" s="47" t="s">
        <v>90</v>
      </c>
      <c r="B67" s="42" t="s">
        <v>91</v>
      </c>
      <c r="C67" s="42"/>
      <c r="D67" s="42"/>
      <c r="E67" s="101"/>
      <c r="F67" s="42"/>
      <c r="G67" s="63"/>
      <c r="H67" s="63"/>
      <c r="I67" s="64"/>
      <c r="J67" s="64"/>
      <c r="K67" s="64"/>
      <c r="L67" s="64"/>
      <c r="M67" s="64"/>
      <c r="N67" s="64"/>
      <c r="O67" s="65">
        <f t="shared" si="0"/>
        <v>0</v>
      </c>
      <c r="P67" s="93">
        <f t="shared" si="1"/>
        <v>0</v>
      </c>
    </row>
    <row r="68" spans="1:17" ht="15.6" x14ac:dyDescent="0.3">
      <c r="A68" s="47" t="s">
        <v>92</v>
      </c>
      <c r="B68" s="42" t="s">
        <v>93</v>
      </c>
      <c r="C68" s="42"/>
      <c r="D68" s="42"/>
      <c r="E68" s="101"/>
      <c r="F68" s="42"/>
      <c r="G68" s="63"/>
      <c r="H68" s="63"/>
      <c r="I68" s="64"/>
      <c r="J68" s="64"/>
      <c r="K68" s="64"/>
      <c r="L68" s="64"/>
      <c r="M68" s="64"/>
      <c r="N68" s="64"/>
      <c r="O68" s="65">
        <f t="shared" si="0"/>
        <v>0</v>
      </c>
      <c r="P68" s="93">
        <f t="shared" si="1"/>
        <v>0</v>
      </c>
    </row>
    <row r="69" spans="1:17" ht="29.25" customHeight="1" x14ac:dyDescent="0.3">
      <c r="A69" s="47" t="s">
        <v>297</v>
      </c>
      <c r="B69" s="42" t="s">
        <v>94</v>
      </c>
      <c r="C69" s="42"/>
      <c r="D69" s="42"/>
      <c r="E69" s="101"/>
      <c r="F69" s="42"/>
      <c r="G69" s="63"/>
      <c r="H69" s="63"/>
      <c r="I69" s="64"/>
      <c r="J69" s="64"/>
      <c r="K69" s="64"/>
      <c r="L69" s="64"/>
      <c r="M69" s="64"/>
      <c r="N69" s="64"/>
      <c r="O69" s="65">
        <f t="shared" si="0"/>
        <v>0</v>
      </c>
      <c r="P69" s="93">
        <f t="shared" si="1"/>
        <v>0</v>
      </c>
    </row>
    <row r="70" spans="1:17" ht="15.6" x14ac:dyDescent="0.3">
      <c r="A70" s="47" t="s">
        <v>323</v>
      </c>
      <c r="B70" s="42" t="s">
        <v>95</v>
      </c>
      <c r="C70" s="42"/>
      <c r="D70" s="42"/>
      <c r="E70" s="101"/>
      <c r="F70" s="42"/>
      <c r="G70" s="63"/>
      <c r="H70" s="63"/>
      <c r="I70" s="64"/>
      <c r="J70" s="64"/>
      <c r="K70" s="64"/>
      <c r="L70" s="64"/>
      <c r="M70" s="64"/>
      <c r="N70" s="64"/>
      <c r="O70" s="65">
        <f t="shared" si="0"/>
        <v>0</v>
      </c>
      <c r="P70" s="93">
        <f t="shared" si="1"/>
        <v>0</v>
      </c>
    </row>
    <row r="71" spans="1:17" ht="15.6" x14ac:dyDescent="0.3">
      <c r="A71" s="47" t="s">
        <v>298</v>
      </c>
      <c r="B71" s="42" t="s">
        <v>96</v>
      </c>
      <c r="C71" s="42"/>
      <c r="D71" s="42"/>
      <c r="E71" s="101"/>
      <c r="F71" s="42"/>
      <c r="G71" s="63"/>
      <c r="H71" s="63"/>
      <c r="I71" s="64"/>
      <c r="J71" s="64"/>
      <c r="K71" s="64"/>
      <c r="L71" s="64"/>
      <c r="M71" s="64"/>
      <c r="N71" s="64"/>
      <c r="O71" s="65">
        <f t="shared" si="0"/>
        <v>0</v>
      </c>
      <c r="P71" s="93">
        <f t="shared" si="1"/>
        <v>0</v>
      </c>
    </row>
    <row r="72" spans="1:17" ht="15.6" x14ac:dyDescent="0.3">
      <c r="A72" s="47" t="s">
        <v>324</v>
      </c>
      <c r="B72" s="42" t="s">
        <v>97</v>
      </c>
      <c r="C72" s="42"/>
      <c r="D72" s="42"/>
      <c r="E72" s="101"/>
      <c r="F72" s="42"/>
      <c r="G72" s="63"/>
      <c r="H72" s="63"/>
      <c r="I72" s="64"/>
      <c r="J72" s="64"/>
      <c r="K72" s="64"/>
      <c r="L72" s="64"/>
      <c r="M72" s="64"/>
      <c r="N72" s="64"/>
      <c r="O72" s="65">
        <f t="shared" si="0"/>
        <v>0</v>
      </c>
      <c r="P72" s="93">
        <f t="shared" si="1"/>
        <v>0</v>
      </c>
    </row>
    <row r="73" spans="1:17" ht="15.6" x14ac:dyDescent="0.3">
      <c r="A73" s="47" t="s">
        <v>325</v>
      </c>
      <c r="B73" s="42" t="s">
        <v>98</v>
      </c>
      <c r="C73" s="42"/>
      <c r="D73" s="42"/>
      <c r="E73" s="101"/>
      <c r="F73" s="42"/>
      <c r="G73" s="63"/>
      <c r="H73" s="63"/>
      <c r="I73" s="64"/>
      <c r="J73" s="64"/>
      <c r="K73" s="64"/>
      <c r="L73" s="64"/>
      <c r="M73" s="64"/>
      <c r="N73" s="64"/>
      <c r="O73" s="65">
        <f t="shared" si="0"/>
        <v>0</v>
      </c>
      <c r="P73" s="93">
        <f t="shared" si="1"/>
        <v>0</v>
      </c>
    </row>
    <row r="74" spans="1:17" ht="15.6" x14ac:dyDescent="0.3">
      <c r="A74" s="47" t="s">
        <v>99</v>
      </c>
      <c r="B74" s="42" t="s">
        <v>100</v>
      </c>
      <c r="C74" s="42"/>
      <c r="D74" s="42"/>
      <c r="E74" s="101"/>
      <c r="F74" s="42"/>
      <c r="G74" s="63"/>
      <c r="H74" s="63"/>
      <c r="I74" s="64"/>
      <c r="J74" s="64"/>
      <c r="K74" s="64"/>
      <c r="L74" s="64"/>
      <c r="M74" s="64"/>
      <c r="N74" s="64"/>
      <c r="O74" s="65">
        <f t="shared" ref="O74:O129" si="3">E74+G74+I74+K74+M74</f>
        <v>0</v>
      </c>
      <c r="P74" s="93">
        <f t="shared" ref="P74:P129" si="4">F74+H74+J74+L74+N74</f>
        <v>0</v>
      </c>
    </row>
    <row r="75" spans="1:17" ht="15.6" x14ac:dyDescent="0.3">
      <c r="A75" s="48" t="s">
        <v>101</v>
      </c>
      <c r="B75" s="42" t="s">
        <v>102</v>
      </c>
      <c r="C75" s="42"/>
      <c r="D75" s="42"/>
      <c r="E75" s="101"/>
      <c r="F75" s="42"/>
      <c r="G75" s="63"/>
      <c r="H75" s="63"/>
      <c r="I75" s="64"/>
      <c r="J75" s="64"/>
      <c r="K75" s="64"/>
      <c r="L75" s="64"/>
      <c r="M75" s="64"/>
      <c r="N75" s="64"/>
      <c r="O75" s="65">
        <f t="shared" si="3"/>
        <v>0</v>
      </c>
      <c r="P75" s="93">
        <f t="shared" si="4"/>
        <v>0</v>
      </c>
    </row>
    <row r="76" spans="1:17" ht="15.6" x14ac:dyDescent="0.3">
      <c r="A76" s="47" t="s">
        <v>326</v>
      </c>
      <c r="B76" s="42" t="s">
        <v>103</v>
      </c>
      <c r="C76" s="42"/>
      <c r="D76" s="42"/>
      <c r="E76" s="101"/>
      <c r="F76" s="42"/>
      <c r="G76" s="63"/>
      <c r="H76" s="63"/>
      <c r="I76" s="64"/>
      <c r="J76" s="64"/>
      <c r="K76" s="64"/>
      <c r="L76" s="64"/>
      <c r="M76" s="64"/>
      <c r="N76" s="64"/>
      <c r="O76" s="65">
        <f t="shared" si="3"/>
        <v>0</v>
      </c>
      <c r="P76" s="93">
        <f t="shared" si="4"/>
        <v>0</v>
      </c>
    </row>
    <row r="77" spans="1:17" ht="15.6" x14ac:dyDescent="0.3">
      <c r="A77" s="48" t="s">
        <v>439</v>
      </c>
      <c r="B77" s="42" t="s">
        <v>104</v>
      </c>
      <c r="C77" s="42"/>
      <c r="D77" s="42"/>
      <c r="E77" s="101"/>
      <c r="F77" s="42"/>
      <c r="G77" s="63"/>
      <c r="H77" s="63"/>
      <c r="I77" s="64"/>
      <c r="J77" s="64"/>
      <c r="K77" s="64"/>
      <c r="L77" s="64"/>
      <c r="M77" s="64"/>
      <c r="N77" s="64"/>
      <c r="O77" s="65">
        <f t="shared" si="3"/>
        <v>0</v>
      </c>
      <c r="P77" s="93">
        <f t="shared" si="4"/>
        <v>0</v>
      </c>
    </row>
    <row r="78" spans="1:17" ht="15.6" x14ac:dyDescent="0.3">
      <c r="A78" s="48" t="s">
        <v>440</v>
      </c>
      <c r="B78" s="42" t="s">
        <v>104</v>
      </c>
      <c r="C78" s="42"/>
      <c r="D78" s="42"/>
      <c r="E78" s="101"/>
      <c r="F78" s="42"/>
      <c r="G78" s="63"/>
      <c r="H78" s="63"/>
      <c r="I78" s="64"/>
      <c r="J78" s="64"/>
      <c r="K78" s="64"/>
      <c r="L78" s="64"/>
      <c r="M78" s="64"/>
      <c r="N78" s="64"/>
      <c r="O78" s="65">
        <f t="shared" si="3"/>
        <v>0</v>
      </c>
      <c r="P78" s="93">
        <f t="shared" si="4"/>
        <v>0</v>
      </c>
    </row>
    <row r="79" spans="1:17" ht="15.6" x14ac:dyDescent="0.3">
      <c r="A79" s="34" t="s">
        <v>299</v>
      </c>
      <c r="B79" s="44" t="s">
        <v>105</v>
      </c>
      <c r="C79" s="44"/>
      <c r="D79" s="44"/>
      <c r="E79" s="102"/>
      <c r="F79" s="44"/>
      <c r="G79" s="66"/>
      <c r="H79" s="66"/>
      <c r="I79" s="64"/>
      <c r="J79" s="64"/>
      <c r="K79" s="64"/>
      <c r="L79" s="64"/>
      <c r="M79" s="64"/>
      <c r="N79" s="64"/>
      <c r="O79" s="65">
        <f t="shared" si="3"/>
        <v>0</v>
      </c>
      <c r="P79" s="93">
        <f t="shared" si="4"/>
        <v>0</v>
      </c>
    </row>
    <row r="80" spans="1:17" ht="16.2" x14ac:dyDescent="0.35">
      <c r="A80" s="38" t="s">
        <v>427</v>
      </c>
      <c r="B80" s="44"/>
      <c r="C80" s="44">
        <f>C27+C28+C56+C65+C79</f>
        <v>0</v>
      </c>
      <c r="D80" s="44"/>
      <c r="E80" s="102">
        <f>E79+E65+E56+E28+E27</f>
        <v>0</v>
      </c>
      <c r="F80" s="102">
        <f>F79+F65+F56+F28+F27</f>
        <v>4714666</v>
      </c>
      <c r="G80" s="102">
        <f t="shared" ref="G80:P80" si="5">G79+G65+G56+G28+G27</f>
        <v>14824169</v>
      </c>
      <c r="H80" s="102">
        <f>H79+H65+H56+H28+H27</f>
        <v>14953709</v>
      </c>
      <c r="I80" s="102">
        <f t="shared" si="5"/>
        <v>58420091</v>
      </c>
      <c r="J80" s="102">
        <f t="shared" si="5"/>
        <v>56019734</v>
      </c>
      <c r="K80" s="102">
        <f t="shared" si="5"/>
        <v>14417801</v>
      </c>
      <c r="L80" s="102">
        <f t="shared" si="5"/>
        <v>14640334</v>
      </c>
      <c r="M80" s="102">
        <f t="shared" si="5"/>
        <v>43316021</v>
      </c>
      <c r="N80" s="102">
        <f t="shared" si="5"/>
        <v>40842863</v>
      </c>
      <c r="O80" s="102">
        <f t="shared" si="5"/>
        <v>130978082</v>
      </c>
      <c r="P80" s="102">
        <f t="shared" si="5"/>
        <v>131171306</v>
      </c>
      <c r="Q80" s="102"/>
    </row>
    <row r="81" spans="1:16" ht="15.6" x14ac:dyDescent="0.3">
      <c r="A81" s="49" t="s">
        <v>106</v>
      </c>
      <c r="B81" s="42" t="s">
        <v>107</v>
      </c>
      <c r="C81" s="42"/>
      <c r="D81" s="42"/>
      <c r="E81" s="101"/>
      <c r="F81" s="42"/>
      <c r="G81" s="63"/>
      <c r="H81" s="63"/>
      <c r="I81" s="64"/>
      <c r="J81" s="64"/>
      <c r="K81" s="64"/>
      <c r="L81" s="64"/>
      <c r="M81" s="64"/>
      <c r="N81" s="64"/>
      <c r="O81" s="65">
        <f t="shared" si="3"/>
        <v>0</v>
      </c>
      <c r="P81" s="93">
        <f t="shared" si="4"/>
        <v>0</v>
      </c>
    </row>
    <row r="82" spans="1:16" ht="15.6" x14ac:dyDescent="0.3">
      <c r="A82" s="49" t="s">
        <v>327</v>
      </c>
      <c r="B82" s="42" t="s">
        <v>108</v>
      </c>
      <c r="C82" s="42"/>
      <c r="D82" s="42"/>
      <c r="E82" s="101"/>
      <c r="F82" s="42"/>
      <c r="G82" s="63"/>
      <c r="H82" s="63"/>
      <c r="I82" s="64"/>
      <c r="J82" s="64"/>
      <c r="K82" s="64"/>
      <c r="L82" s="64"/>
      <c r="M82" s="64"/>
      <c r="N82" s="64"/>
      <c r="O82" s="65">
        <f t="shared" si="3"/>
        <v>0</v>
      </c>
      <c r="P82" s="93">
        <f t="shared" si="4"/>
        <v>0</v>
      </c>
    </row>
    <row r="83" spans="1:16" ht="15.6" x14ac:dyDescent="0.3">
      <c r="A83" s="49" t="s">
        <v>109</v>
      </c>
      <c r="B83" s="42" t="s">
        <v>110</v>
      </c>
      <c r="C83" s="42"/>
      <c r="D83" s="42"/>
      <c r="E83" s="101"/>
      <c r="F83" s="42"/>
      <c r="G83" s="63"/>
      <c r="H83" s="63"/>
      <c r="I83" s="64"/>
      <c r="J83" s="64"/>
      <c r="K83" s="64"/>
      <c r="L83" s="64"/>
      <c r="M83" s="64"/>
      <c r="N83" s="64"/>
      <c r="O83" s="65">
        <f t="shared" si="3"/>
        <v>0</v>
      </c>
      <c r="P83" s="93">
        <f t="shared" si="4"/>
        <v>0</v>
      </c>
    </row>
    <row r="84" spans="1:16" ht="15.6" x14ac:dyDescent="0.3">
      <c r="A84" s="49" t="s">
        <v>111</v>
      </c>
      <c r="B84" s="42" t="s">
        <v>112</v>
      </c>
      <c r="C84" s="42"/>
      <c r="D84" s="42"/>
      <c r="E84" s="101"/>
      <c r="F84" s="42"/>
      <c r="G84" s="63"/>
      <c r="H84" s="63"/>
      <c r="I84" s="64"/>
      <c r="J84" s="64"/>
      <c r="K84" s="64"/>
      <c r="L84" s="64"/>
      <c r="M84" s="64"/>
      <c r="N84" s="64"/>
      <c r="O84" s="65">
        <f t="shared" si="3"/>
        <v>0</v>
      </c>
      <c r="P84" s="93">
        <f t="shared" si="4"/>
        <v>0</v>
      </c>
    </row>
    <row r="85" spans="1:16" ht="15.6" x14ac:dyDescent="0.3">
      <c r="A85" s="29" t="s">
        <v>113</v>
      </c>
      <c r="B85" s="42" t="s">
        <v>114</v>
      </c>
      <c r="C85" s="42"/>
      <c r="D85" s="42"/>
      <c r="E85" s="101"/>
      <c r="F85" s="42"/>
      <c r="G85" s="63"/>
      <c r="H85" s="63"/>
      <c r="I85" s="64"/>
      <c r="J85" s="64"/>
      <c r="K85" s="64"/>
      <c r="L85" s="64"/>
      <c r="M85" s="64"/>
      <c r="N85" s="64"/>
      <c r="O85" s="65">
        <f t="shared" si="3"/>
        <v>0</v>
      </c>
      <c r="P85" s="93">
        <f t="shared" si="4"/>
        <v>0</v>
      </c>
    </row>
    <row r="86" spans="1:16" ht="15.6" x14ac:dyDescent="0.3">
      <c r="A86" s="29" t="s">
        <v>115</v>
      </c>
      <c r="B86" s="42" t="s">
        <v>116</v>
      </c>
      <c r="C86" s="42"/>
      <c r="D86" s="42"/>
      <c r="E86" s="101"/>
      <c r="F86" s="42"/>
      <c r="G86" s="63"/>
      <c r="H86" s="63"/>
      <c r="I86" s="64"/>
      <c r="J86" s="64"/>
      <c r="K86" s="64"/>
      <c r="L86" s="64"/>
      <c r="M86" s="64"/>
      <c r="N86" s="64"/>
      <c r="O86" s="65">
        <f t="shared" si="3"/>
        <v>0</v>
      </c>
      <c r="P86" s="93">
        <f t="shared" si="4"/>
        <v>0</v>
      </c>
    </row>
    <row r="87" spans="1:16" ht="15.6" x14ac:dyDescent="0.3">
      <c r="A87" s="29" t="s">
        <v>117</v>
      </c>
      <c r="B87" s="42" t="s">
        <v>118</v>
      </c>
      <c r="C87" s="42"/>
      <c r="D87" s="42"/>
      <c r="E87" s="101"/>
      <c r="F87" s="42"/>
      <c r="G87" s="63"/>
      <c r="H87" s="63"/>
      <c r="I87" s="64"/>
      <c r="J87" s="64"/>
      <c r="K87" s="64"/>
      <c r="L87" s="64"/>
      <c r="M87" s="64"/>
      <c r="N87" s="64"/>
      <c r="O87" s="65">
        <f t="shared" si="3"/>
        <v>0</v>
      </c>
      <c r="P87" s="93">
        <f t="shared" si="4"/>
        <v>0</v>
      </c>
    </row>
    <row r="88" spans="1:16" ht="15.6" x14ac:dyDescent="0.3">
      <c r="A88" s="32" t="s">
        <v>300</v>
      </c>
      <c r="B88" s="44" t="s">
        <v>119</v>
      </c>
      <c r="C88" s="44"/>
      <c r="D88" s="44"/>
      <c r="E88" s="102"/>
      <c r="F88" s="44"/>
      <c r="G88" s="66"/>
      <c r="H88" s="66"/>
      <c r="I88" s="64"/>
      <c r="J88" s="64"/>
      <c r="K88" s="64"/>
      <c r="L88" s="64"/>
      <c r="M88" s="64"/>
      <c r="N88" s="64"/>
      <c r="O88" s="65">
        <f t="shared" si="3"/>
        <v>0</v>
      </c>
      <c r="P88" s="93">
        <f t="shared" si="4"/>
        <v>0</v>
      </c>
    </row>
    <row r="89" spans="1:16" ht="15.6" x14ac:dyDescent="0.3">
      <c r="A89" s="33" t="s">
        <v>120</v>
      </c>
      <c r="B89" s="42" t="s">
        <v>121</v>
      </c>
      <c r="C89" s="42"/>
      <c r="D89" s="42"/>
      <c r="E89" s="101"/>
      <c r="F89" s="42"/>
      <c r="G89" s="63"/>
      <c r="H89" s="63"/>
      <c r="I89" s="64"/>
      <c r="J89" s="64"/>
      <c r="K89" s="64"/>
      <c r="L89" s="64"/>
      <c r="M89" s="64"/>
      <c r="N89" s="64"/>
      <c r="O89" s="65">
        <f t="shared" si="3"/>
        <v>0</v>
      </c>
      <c r="P89" s="93">
        <f t="shared" si="4"/>
        <v>0</v>
      </c>
    </row>
    <row r="90" spans="1:16" ht="15.6" x14ac:dyDescent="0.3">
      <c r="A90" s="33" t="s">
        <v>122</v>
      </c>
      <c r="B90" s="42" t="s">
        <v>123</v>
      </c>
      <c r="C90" s="42"/>
      <c r="D90" s="42"/>
      <c r="E90" s="101"/>
      <c r="F90" s="42"/>
      <c r="G90" s="63"/>
      <c r="H90" s="63"/>
      <c r="I90" s="64"/>
      <c r="J90" s="64"/>
      <c r="K90" s="64"/>
      <c r="L90" s="64"/>
      <c r="M90" s="64"/>
      <c r="N90" s="64"/>
      <c r="O90" s="65">
        <f t="shared" si="3"/>
        <v>0</v>
      </c>
      <c r="P90" s="93">
        <f t="shared" si="4"/>
        <v>0</v>
      </c>
    </row>
    <row r="91" spans="1:16" ht="15.6" x14ac:dyDescent="0.3">
      <c r="A91" s="33" t="s">
        <v>124</v>
      </c>
      <c r="B91" s="42" t="s">
        <v>125</v>
      </c>
      <c r="C91" s="42"/>
      <c r="D91" s="42"/>
      <c r="E91" s="101"/>
      <c r="F91" s="42"/>
      <c r="G91" s="63"/>
      <c r="H91" s="63"/>
      <c r="I91" s="64"/>
      <c r="J91" s="64"/>
      <c r="K91" s="64"/>
      <c r="L91" s="64"/>
      <c r="M91" s="64"/>
      <c r="N91" s="64"/>
      <c r="O91" s="65">
        <f t="shared" si="3"/>
        <v>0</v>
      </c>
      <c r="P91" s="93">
        <f t="shared" si="4"/>
        <v>0</v>
      </c>
    </row>
    <row r="92" spans="1:16" ht="15.6" x14ac:dyDescent="0.3">
      <c r="A92" s="33" t="s">
        <v>126</v>
      </c>
      <c r="B92" s="42" t="s">
        <v>127</v>
      </c>
      <c r="C92" s="42"/>
      <c r="D92" s="42"/>
      <c r="E92" s="101"/>
      <c r="F92" s="42"/>
      <c r="G92" s="63"/>
      <c r="H92" s="63"/>
      <c r="I92" s="64"/>
      <c r="J92" s="64"/>
      <c r="K92" s="64"/>
      <c r="L92" s="64"/>
      <c r="M92" s="64"/>
      <c r="N92" s="64"/>
      <c r="O92" s="65">
        <f t="shared" si="3"/>
        <v>0</v>
      </c>
      <c r="P92" s="93">
        <f t="shared" si="4"/>
        <v>0</v>
      </c>
    </row>
    <row r="93" spans="1:16" ht="15.6" x14ac:dyDescent="0.3">
      <c r="A93" s="34" t="s">
        <v>301</v>
      </c>
      <c r="B93" s="44" t="s">
        <v>128</v>
      </c>
      <c r="C93" s="44"/>
      <c r="D93" s="44"/>
      <c r="E93" s="102"/>
      <c r="F93" s="44"/>
      <c r="G93" s="66"/>
      <c r="H93" s="66"/>
      <c r="I93" s="64"/>
      <c r="J93" s="64"/>
      <c r="K93" s="64"/>
      <c r="L93" s="64"/>
      <c r="M93" s="64"/>
      <c r="N93" s="64"/>
      <c r="O93" s="65">
        <f t="shared" si="3"/>
        <v>0</v>
      </c>
      <c r="P93" s="93">
        <f t="shared" si="4"/>
        <v>0</v>
      </c>
    </row>
    <row r="94" spans="1:16" ht="31.2" x14ac:dyDescent="0.3">
      <c r="A94" s="33" t="s">
        <v>129</v>
      </c>
      <c r="B94" s="42" t="s">
        <v>130</v>
      </c>
      <c r="C94" s="42"/>
      <c r="D94" s="42"/>
      <c r="E94" s="101"/>
      <c r="F94" s="42"/>
      <c r="G94" s="63"/>
      <c r="H94" s="63"/>
      <c r="I94" s="64"/>
      <c r="J94" s="64"/>
      <c r="K94" s="64"/>
      <c r="L94" s="64"/>
      <c r="M94" s="64"/>
      <c r="N94" s="64"/>
      <c r="O94" s="65">
        <f t="shared" si="3"/>
        <v>0</v>
      </c>
      <c r="P94" s="93">
        <f t="shared" si="4"/>
        <v>0</v>
      </c>
    </row>
    <row r="95" spans="1:16" ht="15.6" x14ac:dyDescent="0.3">
      <c r="A95" s="33" t="s">
        <v>328</v>
      </c>
      <c r="B95" s="42" t="s">
        <v>131</v>
      </c>
      <c r="C95" s="42"/>
      <c r="D95" s="42"/>
      <c r="E95" s="101"/>
      <c r="F95" s="42"/>
      <c r="G95" s="63"/>
      <c r="H95" s="63"/>
      <c r="I95" s="64"/>
      <c r="J95" s="64"/>
      <c r="K95" s="64"/>
      <c r="L95" s="64"/>
      <c r="M95" s="64"/>
      <c r="N95" s="64"/>
      <c r="O95" s="65">
        <f t="shared" si="3"/>
        <v>0</v>
      </c>
      <c r="P95" s="93">
        <f t="shared" si="4"/>
        <v>0</v>
      </c>
    </row>
    <row r="96" spans="1:16" ht="31.2" x14ac:dyDescent="0.3">
      <c r="A96" s="33" t="s">
        <v>329</v>
      </c>
      <c r="B96" s="42" t="s">
        <v>132</v>
      </c>
      <c r="C96" s="42"/>
      <c r="D96" s="42"/>
      <c r="E96" s="101"/>
      <c r="F96" s="42"/>
      <c r="G96" s="63"/>
      <c r="H96" s="63"/>
      <c r="I96" s="64"/>
      <c r="J96" s="64"/>
      <c r="K96" s="64"/>
      <c r="L96" s="64"/>
      <c r="M96" s="64"/>
      <c r="N96" s="64"/>
      <c r="O96" s="65">
        <f t="shared" si="3"/>
        <v>0</v>
      </c>
      <c r="P96" s="93">
        <f t="shared" si="4"/>
        <v>0</v>
      </c>
    </row>
    <row r="97" spans="1:33" ht="15.6" x14ac:dyDescent="0.3">
      <c r="A97" s="33" t="s">
        <v>330</v>
      </c>
      <c r="B97" s="42" t="s">
        <v>133</v>
      </c>
      <c r="C97" s="42"/>
      <c r="D97" s="42"/>
      <c r="E97" s="101"/>
      <c r="F97" s="42"/>
      <c r="G97" s="63"/>
      <c r="H97" s="63"/>
      <c r="I97" s="64"/>
      <c r="J97" s="64"/>
      <c r="K97" s="64"/>
      <c r="L97" s="64"/>
      <c r="M97" s="64"/>
      <c r="N97" s="64"/>
      <c r="O97" s="65">
        <f t="shared" si="3"/>
        <v>0</v>
      </c>
      <c r="P97" s="93">
        <f t="shared" si="4"/>
        <v>0</v>
      </c>
    </row>
    <row r="98" spans="1:33" ht="31.2" x14ac:dyDescent="0.3">
      <c r="A98" s="33" t="s">
        <v>331</v>
      </c>
      <c r="B98" s="42" t="s">
        <v>134</v>
      </c>
      <c r="C98" s="42"/>
      <c r="D98" s="42"/>
      <c r="E98" s="101"/>
      <c r="F98" s="42"/>
      <c r="G98" s="63"/>
      <c r="H98" s="63"/>
      <c r="I98" s="64"/>
      <c r="J98" s="64"/>
      <c r="K98" s="64"/>
      <c r="L98" s="64"/>
      <c r="M98" s="64"/>
      <c r="N98" s="64"/>
      <c r="O98" s="65">
        <f t="shared" si="3"/>
        <v>0</v>
      </c>
      <c r="P98" s="93">
        <f t="shared" si="4"/>
        <v>0</v>
      </c>
    </row>
    <row r="99" spans="1:33" ht="15.6" x14ac:dyDescent="0.3">
      <c r="A99" s="33" t="s">
        <v>332</v>
      </c>
      <c r="B99" s="42" t="s">
        <v>135</v>
      </c>
      <c r="C99" s="42"/>
      <c r="D99" s="42"/>
      <c r="E99" s="101"/>
      <c r="F99" s="42"/>
      <c r="G99" s="63"/>
      <c r="H99" s="63"/>
      <c r="I99" s="64"/>
      <c r="J99" s="64"/>
      <c r="K99" s="64"/>
      <c r="L99" s="64"/>
      <c r="M99" s="64"/>
      <c r="N99" s="64"/>
      <c r="O99" s="65">
        <f t="shared" si="3"/>
        <v>0</v>
      </c>
      <c r="P99" s="93">
        <f t="shared" si="4"/>
        <v>0</v>
      </c>
    </row>
    <row r="100" spans="1:33" ht="15.6" x14ac:dyDescent="0.3">
      <c r="A100" s="33" t="s">
        <v>136</v>
      </c>
      <c r="B100" s="42" t="s">
        <v>137</v>
      </c>
      <c r="C100" s="42"/>
      <c r="D100" s="42"/>
      <c r="E100" s="101"/>
      <c r="F100" s="42"/>
      <c r="G100" s="63"/>
      <c r="H100" s="63"/>
      <c r="I100" s="64"/>
      <c r="J100" s="64"/>
      <c r="K100" s="64"/>
      <c r="L100" s="64"/>
      <c r="M100" s="64"/>
      <c r="N100" s="64"/>
      <c r="O100" s="65">
        <f t="shared" si="3"/>
        <v>0</v>
      </c>
      <c r="P100" s="93">
        <f t="shared" si="4"/>
        <v>0</v>
      </c>
    </row>
    <row r="101" spans="1:33" ht="15.6" x14ac:dyDescent="0.3">
      <c r="A101" s="33" t="s">
        <v>333</v>
      </c>
      <c r="B101" s="42" t="s">
        <v>138</v>
      </c>
      <c r="C101" s="42"/>
      <c r="D101" s="42"/>
      <c r="E101" s="101"/>
      <c r="F101" s="42"/>
      <c r="G101" s="63"/>
      <c r="H101" s="63"/>
      <c r="I101" s="64"/>
      <c r="J101" s="64"/>
      <c r="K101" s="64"/>
      <c r="L101" s="64"/>
      <c r="M101" s="64"/>
      <c r="N101" s="64"/>
      <c r="O101" s="65">
        <f t="shared" si="3"/>
        <v>0</v>
      </c>
      <c r="P101" s="93">
        <f t="shared" si="4"/>
        <v>0</v>
      </c>
    </row>
    <row r="102" spans="1:33" ht="15.6" x14ac:dyDescent="0.3">
      <c r="A102" s="34" t="s">
        <v>302</v>
      </c>
      <c r="B102" s="44" t="s">
        <v>139</v>
      </c>
      <c r="C102" s="44"/>
      <c r="D102" s="44"/>
      <c r="E102" s="102"/>
      <c r="F102" s="44"/>
      <c r="G102" s="66"/>
      <c r="H102" s="66"/>
      <c r="I102" s="64"/>
      <c r="J102" s="64"/>
      <c r="K102" s="64"/>
      <c r="L102" s="64"/>
      <c r="M102" s="64"/>
      <c r="N102" s="64"/>
      <c r="O102" s="65">
        <f t="shared" si="3"/>
        <v>0</v>
      </c>
      <c r="P102" s="93">
        <f t="shared" si="4"/>
        <v>0</v>
      </c>
    </row>
    <row r="103" spans="1:33" ht="16.2" x14ac:dyDescent="0.35">
      <c r="A103" s="38" t="s">
        <v>426</v>
      </c>
      <c r="B103" s="44"/>
      <c r="C103" s="44"/>
      <c r="D103" s="44"/>
      <c r="E103" s="102">
        <f>E88+E93+E102</f>
        <v>0</v>
      </c>
      <c r="F103" s="102">
        <f t="shared" ref="F103:N103" si="6">F88+F93+F102</f>
        <v>0</v>
      </c>
      <c r="G103" s="102">
        <f t="shared" si="6"/>
        <v>0</v>
      </c>
      <c r="H103" s="102">
        <f t="shared" si="6"/>
        <v>0</v>
      </c>
      <c r="I103" s="102">
        <f t="shared" si="6"/>
        <v>0</v>
      </c>
      <c r="J103" s="102">
        <f t="shared" si="6"/>
        <v>0</v>
      </c>
      <c r="K103" s="102">
        <f t="shared" si="6"/>
        <v>0</v>
      </c>
      <c r="L103" s="102">
        <f t="shared" si="6"/>
        <v>0</v>
      </c>
      <c r="M103" s="102">
        <f t="shared" si="6"/>
        <v>0</v>
      </c>
      <c r="N103" s="102">
        <f t="shared" si="6"/>
        <v>0</v>
      </c>
      <c r="O103" s="65">
        <f t="shared" si="3"/>
        <v>0</v>
      </c>
      <c r="P103" s="93">
        <f t="shared" si="4"/>
        <v>0</v>
      </c>
    </row>
    <row r="104" spans="1:33" ht="15.6" x14ac:dyDescent="0.3">
      <c r="A104" s="19" t="s">
        <v>341</v>
      </c>
      <c r="B104" s="39" t="s">
        <v>140</v>
      </c>
      <c r="C104" s="39"/>
      <c r="D104" s="39"/>
      <c r="E104" s="103">
        <f>E80+E103</f>
        <v>0</v>
      </c>
      <c r="F104" s="103">
        <f t="shared" ref="F104:N104" si="7">F80+F103</f>
        <v>4714666</v>
      </c>
      <c r="G104" s="103">
        <f t="shared" si="7"/>
        <v>14824169</v>
      </c>
      <c r="H104" s="103">
        <f t="shared" si="7"/>
        <v>14953709</v>
      </c>
      <c r="I104" s="103">
        <f t="shared" si="7"/>
        <v>58420091</v>
      </c>
      <c r="J104" s="103">
        <f t="shared" si="7"/>
        <v>56019734</v>
      </c>
      <c r="K104" s="103">
        <f t="shared" si="7"/>
        <v>14417801</v>
      </c>
      <c r="L104" s="103">
        <f t="shared" si="7"/>
        <v>14640334</v>
      </c>
      <c r="M104" s="103">
        <f t="shared" si="7"/>
        <v>43316021</v>
      </c>
      <c r="N104" s="103">
        <f t="shared" si="7"/>
        <v>40842863</v>
      </c>
      <c r="O104" s="103">
        <f t="shared" ref="O104" si="8">O80+O103</f>
        <v>130978082</v>
      </c>
      <c r="P104" s="103">
        <f t="shared" ref="P104" si="9">P80+P103</f>
        <v>131171306</v>
      </c>
    </row>
    <row r="105" spans="1:33" ht="15.6" x14ac:dyDescent="0.3">
      <c r="A105" s="33" t="s">
        <v>334</v>
      </c>
      <c r="B105" s="30" t="s">
        <v>141</v>
      </c>
      <c r="C105" s="30"/>
      <c r="D105" s="30"/>
      <c r="E105" s="104"/>
      <c r="F105" s="30"/>
      <c r="G105" s="69"/>
      <c r="H105" s="69"/>
      <c r="I105" s="70"/>
      <c r="J105" s="70"/>
      <c r="K105" s="70"/>
      <c r="L105" s="70"/>
      <c r="M105" s="70"/>
      <c r="N105" s="70"/>
      <c r="O105" s="65">
        <f t="shared" si="3"/>
        <v>0</v>
      </c>
      <c r="P105" s="93">
        <f t="shared" si="4"/>
        <v>0</v>
      </c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2"/>
      <c r="AG105" s="2"/>
    </row>
    <row r="106" spans="1:33" ht="15.6" x14ac:dyDescent="0.3">
      <c r="A106" s="33" t="s">
        <v>142</v>
      </c>
      <c r="B106" s="30" t="s">
        <v>143</v>
      </c>
      <c r="C106" s="30"/>
      <c r="D106" s="30"/>
      <c r="E106" s="104"/>
      <c r="F106" s="30"/>
      <c r="G106" s="69"/>
      <c r="H106" s="69"/>
      <c r="I106" s="70"/>
      <c r="J106" s="70"/>
      <c r="K106" s="70"/>
      <c r="L106" s="70"/>
      <c r="M106" s="70"/>
      <c r="N106" s="70"/>
      <c r="O106" s="65">
        <f t="shared" si="3"/>
        <v>0</v>
      </c>
      <c r="P106" s="93">
        <f t="shared" si="4"/>
        <v>0</v>
      </c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2"/>
      <c r="AG106" s="2"/>
    </row>
    <row r="107" spans="1:33" ht="15.6" x14ac:dyDescent="0.3">
      <c r="A107" s="33" t="s">
        <v>335</v>
      </c>
      <c r="B107" s="30" t="s">
        <v>144</v>
      </c>
      <c r="C107" s="30"/>
      <c r="D107" s="30"/>
      <c r="E107" s="104"/>
      <c r="F107" s="30"/>
      <c r="G107" s="69"/>
      <c r="H107" s="69"/>
      <c r="I107" s="70"/>
      <c r="J107" s="70"/>
      <c r="K107" s="70"/>
      <c r="L107" s="70"/>
      <c r="M107" s="70"/>
      <c r="N107" s="70"/>
      <c r="O107" s="65">
        <f t="shared" si="3"/>
        <v>0</v>
      </c>
      <c r="P107" s="93">
        <f t="shared" si="4"/>
        <v>0</v>
      </c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2"/>
      <c r="AG107" s="2"/>
    </row>
    <row r="108" spans="1:33" ht="15.6" x14ac:dyDescent="0.3">
      <c r="A108" s="34" t="s">
        <v>303</v>
      </c>
      <c r="B108" s="31" t="s">
        <v>145</v>
      </c>
      <c r="C108" s="31"/>
      <c r="D108" s="31"/>
      <c r="E108" s="105"/>
      <c r="F108" s="31"/>
      <c r="G108" s="71"/>
      <c r="H108" s="71"/>
      <c r="I108" s="72"/>
      <c r="J108" s="72"/>
      <c r="K108" s="72"/>
      <c r="L108" s="72"/>
      <c r="M108" s="72"/>
      <c r="N108" s="72"/>
      <c r="O108" s="65">
        <f t="shared" si="3"/>
        <v>0</v>
      </c>
      <c r="P108" s="93">
        <f t="shared" si="4"/>
        <v>0</v>
      </c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2"/>
      <c r="AG108" s="2"/>
    </row>
    <row r="109" spans="1:33" ht="15.6" x14ac:dyDescent="0.3">
      <c r="A109" s="35" t="s">
        <v>336</v>
      </c>
      <c r="B109" s="30" t="s">
        <v>146</v>
      </c>
      <c r="C109" s="30"/>
      <c r="D109" s="30"/>
      <c r="E109" s="104"/>
      <c r="F109" s="30"/>
      <c r="G109" s="69"/>
      <c r="H109" s="69"/>
      <c r="I109" s="60"/>
      <c r="J109" s="60"/>
      <c r="K109" s="60"/>
      <c r="L109" s="60"/>
      <c r="M109" s="60"/>
      <c r="N109" s="60"/>
      <c r="O109" s="65">
        <f t="shared" si="3"/>
        <v>0</v>
      </c>
      <c r="P109" s="93">
        <f t="shared" si="4"/>
        <v>0</v>
      </c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2"/>
      <c r="AG109" s="2"/>
    </row>
    <row r="110" spans="1:33" ht="15.6" x14ac:dyDescent="0.3">
      <c r="A110" s="35" t="s">
        <v>306</v>
      </c>
      <c r="B110" s="30" t="s">
        <v>147</v>
      </c>
      <c r="C110" s="30"/>
      <c r="D110" s="30"/>
      <c r="E110" s="104"/>
      <c r="F110" s="30"/>
      <c r="G110" s="69"/>
      <c r="H110" s="69"/>
      <c r="I110" s="60"/>
      <c r="J110" s="60"/>
      <c r="K110" s="60"/>
      <c r="L110" s="60"/>
      <c r="M110" s="60"/>
      <c r="N110" s="60"/>
      <c r="O110" s="65">
        <f t="shared" si="3"/>
        <v>0</v>
      </c>
      <c r="P110" s="93">
        <f t="shared" si="4"/>
        <v>0</v>
      </c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2"/>
      <c r="AG110" s="2"/>
    </row>
    <row r="111" spans="1:33" ht="15.6" x14ac:dyDescent="0.3">
      <c r="A111" s="33" t="s">
        <v>148</v>
      </c>
      <c r="B111" s="30" t="s">
        <v>149</v>
      </c>
      <c r="C111" s="30"/>
      <c r="D111" s="30"/>
      <c r="E111" s="104"/>
      <c r="F111" s="30"/>
      <c r="G111" s="69"/>
      <c r="H111" s="69"/>
      <c r="I111" s="70"/>
      <c r="J111" s="70"/>
      <c r="K111" s="70"/>
      <c r="L111" s="70"/>
      <c r="M111" s="70"/>
      <c r="N111" s="70"/>
      <c r="O111" s="65">
        <f t="shared" si="3"/>
        <v>0</v>
      </c>
      <c r="P111" s="93">
        <f t="shared" si="4"/>
        <v>0</v>
      </c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2"/>
      <c r="AG111" s="2"/>
    </row>
    <row r="112" spans="1:33" ht="15.6" x14ac:dyDescent="0.3">
      <c r="A112" s="33" t="s">
        <v>337</v>
      </c>
      <c r="B112" s="30" t="s">
        <v>150</v>
      </c>
      <c r="C112" s="30"/>
      <c r="D112" s="30"/>
      <c r="E112" s="104"/>
      <c r="F112" s="30"/>
      <c r="G112" s="69"/>
      <c r="H112" s="69"/>
      <c r="I112" s="70"/>
      <c r="J112" s="70"/>
      <c r="K112" s="70"/>
      <c r="L112" s="70"/>
      <c r="M112" s="70"/>
      <c r="N112" s="70"/>
      <c r="O112" s="65">
        <f t="shared" si="3"/>
        <v>0</v>
      </c>
      <c r="P112" s="93">
        <f t="shared" si="4"/>
        <v>0</v>
      </c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2"/>
      <c r="AG112" s="2"/>
    </row>
    <row r="113" spans="1:33" ht="15.6" x14ac:dyDescent="0.3">
      <c r="A113" s="36" t="s">
        <v>304</v>
      </c>
      <c r="B113" s="31" t="s">
        <v>151</v>
      </c>
      <c r="C113" s="31"/>
      <c r="D113" s="31"/>
      <c r="E113" s="105"/>
      <c r="F113" s="31"/>
      <c r="G113" s="71"/>
      <c r="H113" s="71"/>
      <c r="I113" s="73"/>
      <c r="J113" s="73"/>
      <c r="K113" s="73"/>
      <c r="L113" s="73"/>
      <c r="M113" s="73"/>
      <c r="N113" s="73"/>
      <c r="O113" s="65">
        <f t="shared" si="3"/>
        <v>0</v>
      </c>
      <c r="P113" s="93">
        <f t="shared" si="4"/>
        <v>0</v>
      </c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2"/>
      <c r="AG113" s="2"/>
    </row>
    <row r="114" spans="1:33" ht="15.6" x14ac:dyDescent="0.3">
      <c r="A114" s="35" t="s">
        <v>152</v>
      </c>
      <c r="B114" s="30" t="s">
        <v>153</v>
      </c>
      <c r="C114" s="30"/>
      <c r="D114" s="30"/>
      <c r="E114" s="104"/>
      <c r="F114" s="30"/>
      <c r="G114" s="69"/>
      <c r="H114" s="69"/>
      <c r="I114" s="60"/>
      <c r="J114" s="60"/>
      <c r="K114" s="60"/>
      <c r="L114" s="60"/>
      <c r="M114" s="60"/>
      <c r="N114" s="60"/>
      <c r="O114" s="65">
        <f t="shared" si="3"/>
        <v>0</v>
      </c>
      <c r="P114" s="93">
        <f t="shared" si="4"/>
        <v>0</v>
      </c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2"/>
      <c r="AG114" s="2"/>
    </row>
    <row r="115" spans="1:33" ht="15.6" x14ac:dyDescent="0.3">
      <c r="A115" s="35" t="s">
        <v>154</v>
      </c>
      <c r="B115" s="30" t="s">
        <v>155</v>
      </c>
      <c r="C115" s="30"/>
      <c r="D115" s="30"/>
      <c r="E115" s="104"/>
      <c r="F115" s="30"/>
      <c r="G115" s="69"/>
      <c r="H115" s="69"/>
      <c r="I115" s="60"/>
      <c r="J115" s="60"/>
      <c r="K115" s="60"/>
      <c r="L115" s="60"/>
      <c r="M115" s="60"/>
      <c r="N115" s="60"/>
      <c r="O115" s="65">
        <f t="shared" si="3"/>
        <v>0</v>
      </c>
      <c r="P115" s="93">
        <f t="shared" si="4"/>
        <v>0</v>
      </c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2"/>
      <c r="AG115" s="2"/>
    </row>
    <row r="116" spans="1:33" ht="15.6" x14ac:dyDescent="0.3">
      <c r="A116" s="36" t="s">
        <v>156</v>
      </c>
      <c r="B116" s="31" t="s">
        <v>157</v>
      </c>
      <c r="C116" s="31"/>
      <c r="D116" s="31"/>
      <c r="E116" s="105"/>
      <c r="F116" s="31"/>
      <c r="G116" s="71"/>
      <c r="H116" s="71"/>
      <c r="I116" s="60"/>
      <c r="J116" s="60"/>
      <c r="K116" s="60"/>
      <c r="L116" s="60"/>
      <c r="M116" s="60"/>
      <c r="N116" s="60"/>
      <c r="O116" s="65">
        <f t="shared" si="3"/>
        <v>0</v>
      </c>
      <c r="P116" s="93">
        <f t="shared" si="4"/>
        <v>0</v>
      </c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2"/>
      <c r="AG116" s="2"/>
    </row>
    <row r="117" spans="1:33" ht="15.6" x14ac:dyDescent="0.3">
      <c r="A117" s="35" t="s">
        <v>158</v>
      </c>
      <c r="B117" s="30" t="s">
        <v>159</v>
      </c>
      <c r="C117" s="30"/>
      <c r="D117" s="30"/>
      <c r="E117" s="104"/>
      <c r="F117" s="30"/>
      <c r="G117" s="69"/>
      <c r="H117" s="69"/>
      <c r="I117" s="60"/>
      <c r="J117" s="60"/>
      <c r="K117" s="60"/>
      <c r="L117" s="60"/>
      <c r="M117" s="60"/>
      <c r="N117" s="60"/>
      <c r="O117" s="65">
        <f t="shared" si="3"/>
        <v>0</v>
      </c>
      <c r="P117" s="93">
        <f t="shared" si="4"/>
        <v>0</v>
      </c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2"/>
      <c r="AG117" s="2"/>
    </row>
    <row r="118" spans="1:33" ht="15.6" x14ac:dyDescent="0.3">
      <c r="A118" s="35" t="s">
        <v>160</v>
      </c>
      <c r="B118" s="30" t="s">
        <v>161</v>
      </c>
      <c r="C118" s="30"/>
      <c r="D118" s="30"/>
      <c r="E118" s="104"/>
      <c r="F118" s="30"/>
      <c r="G118" s="69"/>
      <c r="H118" s="69"/>
      <c r="I118" s="60"/>
      <c r="J118" s="60"/>
      <c r="K118" s="60"/>
      <c r="L118" s="60"/>
      <c r="M118" s="60"/>
      <c r="N118" s="60"/>
      <c r="O118" s="65">
        <f t="shared" si="3"/>
        <v>0</v>
      </c>
      <c r="P118" s="93">
        <f t="shared" si="4"/>
        <v>0</v>
      </c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2"/>
      <c r="AG118" s="2"/>
    </row>
    <row r="119" spans="1:33" ht="15.6" x14ac:dyDescent="0.3">
      <c r="A119" s="35" t="s">
        <v>162</v>
      </c>
      <c r="B119" s="30" t="s">
        <v>163</v>
      </c>
      <c r="C119" s="30"/>
      <c r="D119" s="30"/>
      <c r="E119" s="104"/>
      <c r="F119" s="30"/>
      <c r="G119" s="69"/>
      <c r="H119" s="69"/>
      <c r="I119" s="60"/>
      <c r="J119" s="60"/>
      <c r="K119" s="60"/>
      <c r="L119" s="60"/>
      <c r="M119" s="60"/>
      <c r="N119" s="60"/>
      <c r="O119" s="65">
        <f t="shared" si="3"/>
        <v>0</v>
      </c>
      <c r="P119" s="93">
        <f t="shared" si="4"/>
        <v>0</v>
      </c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2"/>
      <c r="AG119" s="2"/>
    </row>
    <row r="120" spans="1:33" ht="15.6" x14ac:dyDescent="0.3">
      <c r="A120" s="36" t="s">
        <v>305</v>
      </c>
      <c r="B120" s="31" t="s">
        <v>164</v>
      </c>
      <c r="C120" s="31"/>
      <c r="D120" s="31"/>
      <c r="E120" s="105"/>
      <c r="F120" s="31"/>
      <c r="G120" s="71"/>
      <c r="H120" s="71"/>
      <c r="I120" s="73"/>
      <c r="J120" s="73"/>
      <c r="K120" s="73"/>
      <c r="L120" s="73"/>
      <c r="M120" s="73"/>
      <c r="N120" s="73"/>
      <c r="O120" s="65">
        <f t="shared" si="3"/>
        <v>0</v>
      </c>
      <c r="P120" s="93">
        <f t="shared" si="4"/>
        <v>0</v>
      </c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2"/>
      <c r="AG120" s="2"/>
    </row>
    <row r="121" spans="1:33" ht="15.6" x14ac:dyDescent="0.3">
      <c r="A121" s="35" t="s">
        <v>165</v>
      </c>
      <c r="B121" s="30" t="s">
        <v>166</v>
      </c>
      <c r="C121" s="30"/>
      <c r="D121" s="30"/>
      <c r="E121" s="104"/>
      <c r="F121" s="30"/>
      <c r="G121" s="69"/>
      <c r="H121" s="69"/>
      <c r="I121" s="60"/>
      <c r="J121" s="60"/>
      <c r="K121" s="60"/>
      <c r="L121" s="60"/>
      <c r="M121" s="60"/>
      <c r="N121" s="60"/>
      <c r="O121" s="65">
        <f t="shared" si="3"/>
        <v>0</v>
      </c>
      <c r="P121" s="93">
        <f t="shared" si="4"/>
        <v>0</v>
      </c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2"/>
      <c r="AG121" s="2"/>
    </row>
    <row r="122" spans="1:33" ht="15.6" x14ac:dyDescent="0.3">
      <c r="A122" s="33" t="s">
        <v>167</v>
      </c>
      <c r="B122" s="30" t="s">
        <v>168</v>
      </c>
      <c r="C122" s="30"/>
      <c r="D122" s="30"/>
      <c r="E122" s="104"/>
      <c r="F122" s="30"/>
      <c r="G122" s="69"/>
      <c r="H122" s="69"/>
      <c r="I122" s="70"/>
      <c r="J122" s="70"/>
      <c r="K122" s="70"/>
      <c r="L122" s="70"/>
      <c r="M122" s="70"/>
      <c r="N122" s="70"/>
      <c r="O122" s="65">
        <f t="shared" si="3"/>
        <v>0</v>
      </c>
      <c r="P122" s="93">
        <f t="shared" si="4"/>
        <v>0</v>
      </c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2"/>
      <c r="AG122" s="2"/>
    </row>
    <row r="123" spans="1:33" ht="15.6" x14ac:dyDescent="0.3">
      <c r="A123" s="35" t="s">
        <v>338</v>
      </c>
      <c r="B123" s="30" t="s">
        <v>169</v>
      </c>
      <c r="C123" s="30"/>
      <c r="D123" s="30"/>
      <c r="E123" s="104"/>
      <c r="F123" s="30"/>
      <c r="G123" s="69"/>
      <c r="H123" s="69"/>
      <c r="I123" s="60"/>
      <c r="J123" s="60"/>
      <c r="K123" s="60"/>
      <c r="L123" s="60"/>
      <c r="M123" s="60"/>
      <c r="N123" s="60"/>
      <c r="O123" s="65">
        <f t="shared" si="3"/>
        <v>0</v>
      </c>
      <c r="P123" s="93">
        <f t="shared" si="4"/>
        <v>0</v>
      </c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2"/>
      <c r="AG123" s="2"/>
    </row>
    <row r="124" spans="1:33" ht="15.6" x14ac:dyDescent="0.3">
      <c r="A124" s="35" t="s">
        <v>307</v>
      </c>
      <c r="B124" s="30" t="s">
        <v>170</v>
      </c>
      <c r="C124" s="30"/>
      <c r="D124" s="30"/>
      <c r="E124" s="104"/>
      <c r="F124" s="30"/>
      <c r="G124" s="69"/>
      <c r="H124" s="69"/>
      <c r="I124" s="60"/>
      <c r="J124" s="60"/>
      <c r="K124" s="60"/>
      <c r="L124" s="60"/>
      <c r="M124" s="60"/>
      <c r="N124" s="60"/>
      <c r="O124" s="65">
        <f t="shared" si="3"/>
        <v>0</v>
      </c>
      <c r="P124" s="93">
        <f t="shared" si="4"/>
        <v>0</v>
      </c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2"/>
      <c r="AG124" s="2"/>
    </row>
    <row r="125" spans="1:33" ht="15.6" x14ac:dyDescent="0.3">
      <c r="A125" s="36" t="s">
        <v>308</v>
      </c>
      <c r="B125" s="31" t="s">
        <v>171</v>
      </c>
      <c r="C125" s="31"/>
      <c r="D125" s="31"/>
      <c r="E125" s="105"/>
      <c r="F125" s="31"/>
      <c r="G125" s="71"/>
      <c r="H125" s="71"/>
      <c r="I125" s="73"/>
      <c r="J125" s="73"/>
      <c r="K125" s="73"/>
      <c r="L125" s="73"/>
      <c r="M125" s="73"/>
      <c r="N125" s="73"/>
      <c r="O125" s="65">
        <f t="shared" si="3"/>
        <v>0</v>
      </c>
      <c r="P125" s="93">
        <f t="shared" si="4"/>
        <v>0</v>
      </c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2"/>
      <c r="AG125" s="2"/>
    </row>
    <row r="126" spans="1:33" ht="15.6" x14ac:dyDescent="0.3">
      <c r="A126" s="33" t="s">
        <v>172</v>
      </c>
      <c r="B126" s="30" t="s">
        <v>173</v>
      </c>
      <c r="C126" s="30"/>
      <c r="D126" s="30"/>
      <c r="E126" s="104"/>
      <c r="F126" s="30"/>
      <c r="G126" s="69"/>
      <c r="H126" s="69"/>
      <c r="I126" s="70"/>
      <c r="J126" s="70"/>
      <c r="K126" s="70"/>
      <c r="L126" s="70"/>
      <c r="M126" s="70"/>
      <c r="N126" s="70"/>
      <c r="O126" s="65">
        <f t="shared" si="3"/>
        <v>0</v>
      </c>
      <c r="P126" s="93">
        <f t="shared" si="4"/>
        <v>0</v>
      </c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2"/>
      <c r="AG126" s="2"/>
    </row>
    <row r="127" spans="1:33" ht="15.6" x14ac:dyDescent="0.3">
      <c r="A127" s="22" t="s">
        <v>342</v>
      </c>
      <c r="B127" s="23" t="s">
        <v>174</v>
      </c>
      <c r="C127" s="23"/>
      <c r="D127" s="23"/>
      <c r="E127" s="106">
        <f>E108+E113+E116+E125</f>
        <v>0</v>
      </c>
      <c r="F127" s="106">
        <f t="shared" ref="F127:N127" si="10">F108+F113+F116+F125</f>
        <v>0</v>
      </c>
      <c r="G127" s="106">
        <f t="shared" si="10"/>
        <v>0</v>
      </c>
      <c r="H127" s="106">
        <f t="shared" si="10"/>
        <v>0</v>
      </c>
      <c r="I127" s="106">
        <f t="shared" si="10"/>
        <v>0</v>
      </c>
      <c r="J127" s="106">
        <f t="shared" si="10"/>
        <v>0</v>
      </c>
      <c r="K127" s="106">
        <f t="shared" si="10"/>
        <v>0</v>
      </c>
      <c r="L127" s="106">
        <f t="shared" si="10"/>
        <v>0</v>
      </c>
      <c r="M127" s="106">
        <f t="shared" si="10"/>
        <v>0</v>
      </c>
      <c r="N127" s="106">
        <f t="shared" si="10"/>
        <v>0</v>
      </c>
      <c r="O127" s="65">
        <f t="shared" si="3"/>
        <v>0</v>
      </c>
      <c r="P127" s="93">
        <f t="shared" si="4"/>
        <v>0</v>
      </c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2"/>
      <c r="AG127" s="2"/>
    </row>
    <row r="128" spans="1:33" ht="15.6" x14ac:dyDescent="0.3">
      <c r="A128" s="24" t="s">
        <v>378</v>
      </c>
      <c r="B128" s="25"/>
      <c r="C128" s="25"/>
      <c r="D128" s="25"/>
      <c r="E128" s="107">
        <f>E104+E127</f>
        <v>0</v>
      </c>
      <c r="F128" s="107">
        <f>F104+F127</f>
        <v>4714666</v>
      </c>
      <c r="G128" s="107">
        <f t="shared" ref="G128:P128" si="11">G104+G127</f>
        <v>14824169</v>
      </c>
      <c r="H128" s="107">
        <f t="shared" si="11"/>
        <v>14953709</v>
      </c>
      <c r="I128" s="107">
        <f t="shared" si="11"/>
        <v>58420091</v>
      </c>
      <c r="J128" s="107">
        <f t="shared" si="11"/>
        <v>56019734</v>
      </c>
      <c r="K128" s="107">
        <f t="shared" si="11"/>
        <v>14417801</v>
      </c>
      <c r="L128" s="107">
        <f t="shared" si="11"/>
        <v>14640334</v>
      </c>
      <c r="M128" s="107">
        <f t="shared" si="11"/>
        <v>43316021</v>
      </c>
      <c r="N128" s="107">
        <f t="shared" si="11"/>
        <v>40842863</v>
      </c>
      <c r="O128" s="107">
        <f t="shared" si="11"/>
        <v>130978082</v>
      </c>
      <c r="P128" s="107">
        <f t="shared" si="11"/>
        <v>131171306</v>
      </c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</row>
    <row r="129" spans="1:33" ht="15.6" x14ac:dyDescent="0.3">
      <c r="A129" s="8"/>
      <c r="B129" s="50"/>
      <c r="C129" s="50"/>
      <c r="D129" s="50"/>
      <c r="E129" s="74"/>
      <c r="F129" s="50"/>
      <c r="G129" s="74"/>
      <c r="H129" s="74"/>
      <c r="I129" s="74"/>
      <c r="J129" s="74"/>
      <c r="K129" s="74"/>
      <c r="L129" s="74"/>
      <c r="M129" s="74"/>
      <c r="N129" s="74"/>
      <c r="O129" s="65">
        <f t="shared" si="3"/>
        <v>0</v>
      </c>
      <c r="P129" s="93">
        <f t="shared" si="4"/>
        <v>0</v>
      </c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</row>
    <row r="130" spans="1:33" x14ac:dyDescent="0.3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</row>
    <row r="131" spans="1:33" x14ac:dyDescent="0.3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</row>
    <row r="132" spans="1:33" x14ac:dyDescent="0.3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</row>
    <row r="133" spans="1:33" x14ac:dyDescent="0.3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</row>
    <row r="134" spans="1:33" x14ac:dyDescent="0.3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</row>
    <row r="135" spans="1:33" x14ac:dyDescent="0.3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</row>
    <row r="136" spans="1:33" x14ac:dyDescent="0.3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</row>
    <row r="137" spans="1:33" x14ac:dyDescent="0.3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</row>
    <row r="138" spans="1:33" x14ac:dyDescent="0.3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</row>
    <row r="139" spans="1:33" x14ac:dyDescent="0.3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</row>
    <row r="140" spans="1:33" x14ac:dyDescent="0.3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</row>
    <row r="141" spans="1:33" x14ac:dyDescent="0.3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</row>
    <row r="142" spans="1:33" x14ac:dyDescent="0.3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</row>
    <row r="143" spans="1:33" x14ac:dyDescent="0.3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</row>
    <row r="144" spans="1:33" x14ac:dyDescent="0.3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</row>
    <row r="145" spans="2:33" x14ac:dyDescent="0.3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</row>
    <row r="146" spans="2:33" x14ac:dyDescent="0.3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</row>
    <row r="147" spans="2:33" x14ac:dyDescent="0.3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</row>
    <row r="148" spans="2:33" x14ac:dyDescent="0.3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</row>
    <row r="149" spans="2:33" x14ac:dyDescent="0.3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</row>
    <row r="150" spans="2:33" x14ac:dyDescent="0.3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</row>
    <row r="151" spans="2:33" x14ac:dyDescent="0.3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</row>
    <row r="152" spans="2:33" x14ac:dyDescent="0.3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</row>
    <row r="153" spans="2:33" x14ac:dyDescent="0.3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</row>
    <row r="154" spans="2:33" x14ac:dyDescent="0.3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</row>
    <row r="155" spans="2:33" x14ac:dyDescent="0.3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</row>
    <row r="156" spans="2:33" x14ac:dyDescent="0.3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</row>
    <row r="157" spans="2:33" x14ac:dyDescent="0.3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</row>
    <row r="158" spans="2:33" x14ac:dyDescent="0.3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</row>
    <row r="159" spans="2:33" x14ac:dyDescent="0.3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</row>
    <row r="160" spans="2:33" x14ac:dyDescent="0.3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</row>
    <row r="161" spans="2:33" x14ac:dyDescent="0.3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</row>
    <row r="162" spans="2:33" x14ac:dyDescent="0.3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</row>
    <row r="163" spans="2:33" x14ac:dyDescent="0.3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</row>
    <row r="164" spans="2:33" x14ac:dyDescent="0.3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</row>
    <row r="165" spans="2:33" x14ac:dyDescent="0.3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</row>
    <row r="166" spans="2:33" x14ac:dyDescent="0.3"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</row>
    <row r="167" spans="2:33" x14ac:dyDescent="0.3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</row>
    <row r="168" spans="2:33" x14ac:dyDescent="0.3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</row>
    <row r="169" spans="2:33" x14ac:dyDescent="0.3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</row>
    <row r="170" spans="2:33" x14ac:dyDescent="0.3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</row>
    <row r="171" spans="2:33" x14ac:dyDescent="0.3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</row>
    <row r="172" spans="2:33" x14ac:dyDescent="0.3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</row>
    <row r="173" spans="2:33" x14ac:dyDescent="0.3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</row>
    <row r="174" spans="2:33" x14ac:dyDescent="0.3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</row>
    <row r="175" spans="2:33" x14ac:dyDescent="0.3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</row>
    <row r="176" spans="2:33" x14ac:dyDescent="0.3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</row>
    <row r="177" spans="2:33" x14ac:dyDescent="0.3"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</row>
  </sheetData>
  <mergeCells count="13">
    <mergeCell ref="A2:O2"/>
    <mergeCell ref="A3:O3"/>
    <mergeCell ref="C6:C7"/>
    <mergeCell ref="D6:D7"/>
    <mergeCell ref="A6:A7"/>
    <mergeCell ref="B6:B7"/>
    <mergeCell ref="G7:H7"/>
    <mergeCell ref="I7:J7"/>
    <mergeCell ref="K7:L7"/>
    <mergeCell ref="M7:N7"/>
    <mergeCell ref="G6:N6"/>
    <mergeCell ref="O6:P7"/>
    <mergeCell ref="E6:F7"/>
  </mergeCells>
  <phoneticPr fontId="6" type="noConversion"/>
  <pageMargins left="0" right="0" top="0" bottom="0" header="0" footer="0"/>
  <pageSetup paperSize="9" scale="48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"/>
  <sheetViews>
    <sheetView tabSelected="1" view="pageBreakPreview" zoomScale="60" zoomScaleNormal="78" workbookViewId="0">
      <selection activeCell="E20" sqref="E20"/>
    </sheetView>
  </sheetViews>
  <sheetFormatPr defaultRowHeight="14.4" x14ac:dyDescent="0.3"/>
  <cols>
    <col min="1" max="1" width="14.6640625" customWidth="1"/>
    <col min="2" max="3" width="19.33203125" customWidth="1"/>
    <col min="4" max="5" width="26.6640625" customWidth="1"/>
    <col min="6" max="7" width="16.33203125" customWidth="1"/>
    <col min="8" max="9" width="14.6640625" customWidth="1"/>
    <col min="10" max="11" width="15.88671875" customWidth="1"/>
    <col min="12" max="12" width="14" customWidth="1"/>
    <col min="13" max="13" width="12.6640625" bestFit="1" customWidth="1"/>
    <col min="14" max="14" width="12.5546875" bestFit="1" customWidth="1"/>
    <col min="15" max="15" width="11.5546875" customWidth="1"/>
  </cols>
  <sheetData>
    <row r="1" spans="1:15" ht="15.6" x14ac:dyDescent="0.3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37" t="s">
        <v>458</v>
      </c>
    </row>
    <row r="2" spans="1:15" ht="15.6" x14ac:dyDescent="0.3">
      <c r="A2" s="143" t="s">
        <v>475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</row>
    <row r="3" spans="1:15" ht="16.2" x14ac:dyDescent="0.35">
      <c r="A3" s="144" t="s">
        <v>460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</row>
    <row r="4" spans="1:15" ht="15.6" x14ac:dyDescent="0.3">
      <c r="A4" s="51"/>
      <c r="B4" s="51"/>
      <c r="C4" s="91"/>
      <c r="D4" s="86"/>
      <c r="E4" s="91"/>
      <c r="F4" s="51"/>
      <c r="G4" s="91"/>
      <c r="H4" s="51"/>
      <c r="I4" s="91"/>
      <c r="J4" s="51"/>
      <c r="K4" s="91"/>
      <c r="L4" s="51"/>
    </row>
    <row r="5" spans="1:15" ht="15.6" x14ac:dyDescent="0.3">
      <c r="A5" s="51"/>
      <c r="B5" s="51"/>
      <c r="C5" s="91"/>
      <c r="D5" s="145"/>
      <c r="E5" s="145"/>
      <c r="F5" s="146"/>
      <c r="G5" s="146"/>
      <c r="H5" s="146"/>
      <c r="I5" s="94"/>
      <c r="J5" s="51"/>
      <c r="K5" s="91"/>
      <c r="L5" s="51"/>
    </row>
    <row r="6" spans="1:15" ht="48" customHeight="1" thickBot="1" x14ac:dyDescent="0.35">
      <c r="A6" s="52" t="s">
        <v>452</v>
      </c>
      <c r="B6" s="147" t="s">
        <v>480</v>
      </c>
      <c r="C6" s="148"/>
      <c r="D6" s="149" t="s">
        <v>464</v>
      </c>
      <c r="E6" s="150"/>
      <c r="F6" s="149" t="s">
        <v>453</v>
      </c>
      <c r="G6" s="150"/>
      <c r="H6" s="151" t="s">
        <v>459</v>
      </c>
      <c r="I6" s="152"/>
      <c r="J6" s="149" t="s">
        <v>454</v>
      </c>
      <c r="K6" s="150"/>
      <c r="L6" s="153" t="s">
        <v>478</v>
      </c>
      <c r="M6" s="154"/>
    </row>
    <row r="7" spans="1:15" ht="16.8" thickTop="1" thickBot="1" x14ac:dyDescent="0.35">
      <c r="A7" s="95"/>
      <c r="B7" s="99" t="s">
        <v>466</v>
      </c>
      <c r="C7" s="99" t="s">
        <v>467</v>
      </c>
      <c r="D7" s="99" t="s">
        <v>466</v>
      </c>
      <c r="E7" s="99" t="s">
        <v>467</v>
      </c>
      <c r="F7" s="99" t="s">
        <v>466</v>
      </c>
      <c r="G7" s="99" t="s">
        <v>467</v>
      </c>
      <c r="H7" s="99" t="s">
        <v>466</v>
      </c>
      <c r="I7" s="99" t="s">
        <v>467</v>
      </c>
      <c r="J7" s="99" t="s">
        <v>466</v>
      </c>
      <c r="K7" s="99" t="s">
        <v>467</v>
      </c>
      <c r="L7" s="99" t="s">
        <v>466</v>
      </c>
      <c r="M7" s="99" t="s">
        <v>467</v>
      </c>
    </row>
    <row r="8" spans="1:15" ht="16.2" thickTop="1" x14ac:dyDescent="0.3">
      <c r="A8" s="53" t="s">
        <v>445</v>
      </c>
      <c r="B8" s="96">
        <v>51857848</v>
      </c>
      <c r="C8" s="96">
        <v>50240731</v>
      </c>
      <c r="D8" s="96">
        <v>51857848</v>
      </c>
      <c r="E8" s="96">
        <f>C8</f>
        <v>50240731</v>
      </c>
      <c r="F8" s="96">
        <v>7473468</v>
      </c>
      <c r="G8" s="96">
        <f>G12*0.5</f>
        <v>7476854.5</v>
      </c>
      <c r="H8" s="97">
        <v>55342091</v>
      </c>
      <c r="I8" s="97">
        <v>56019734</v>
      </c>
      <c r="J8" s="97">
        <f>F8+H8</f>
        <v>62815559</v>
      </c>
      <c r="K8" s="97">
        <f>G8+I8</f>
        <v>63496588.5</v>
      </c>
      <c r="L8" s="98">
        <f>ABS(D8-J8)</f>
        <v>10957711</v>
      </c>
      <c r="M8" s="98">
        <f>ABS(E8-K8)</f>
        <v>13255857.5</v>
      </c>
    </row>
    <row r="9" spans="1:15" ht="15.6" x14ac:dyDescent="0.3">
      <c r="A9" s="14" t="s">
        <v>446</v>
      </c>
      <c r="B9" s="57">
        <v>14854558</v>
      </c>
      <c r="C9" s="57">
        <v>14937532</v>
      </c>
      <c r="D9" s="57">
        <v>14854558</v>
      </c>
      <c r="E9" s="96">
        <f t="shared" ref="E9" si="0">C9</f>
        <v>14937532</v>
      </c>
      <c r="F9" s="59">
        <v>2140757</v>
      </c>
      <c r="G9" s="59">
        <f>G12*0.14</f>
        <v>2093519.2600000002</v>
      </c>
      <c r="H9" s="59">
        <v>14417801</v>
      </c>
      <c r="I9" s="59">
        <v>14640334</v>
      </c>
      <c r="J9" s="97">
        <f t="shared" ref="J9:J10" si="1">F9+H9</f>
        <v>16558558</v>
      </c>
      <c r="K9" s="97">
        <f t="shared" ref="K9:K10" si="2">G9+I9</f>
        <v>16733853.26</v>
      </c>
      <c r="L9" s="98">
        <f t="shared" ref="L9:L10" si="3">ABS(D9-J9)</f>
        <v>1704000</v>
      </c>
      <c r="M9" s="98">
        <f t="shared" ref="M9:M10" si="4">ABS(E9-K9)</f>
        <v>1796321.2599999998</v>
      </c>
    </row>
    <row r="10" spans="1:15" ht="15.6" x14ac:dyDescent="0.3">
      <c r="A10" s="54" t="s">
        <v>447</v>
      </c>
      <c r="B10" s="58">
        <v>36151416</v>
      </c>
      <c r="C10" s="58">
        <v>39698117</v>
      </c>
      <c r="D10" s="58">
        <v>36151416</v>
      </c>
      <c r="E10" s="109">
        <v>39698117</v>
      </c>
      <c r="F10" s="61">
        <v>5209944</v>
      </c>
      <c r="G10" s="61">
        <f>G12*0.36</f>
        <v>5383335.2400000002</v>
      </c>
      <c r="H10" s="61">
        <v>39860021</v>
      </c>
      <c r="I10" s="61">
        <v>40842863</v>
      </c>
      <c r="J10" s="110">
        <f t="shared" si="1"/>
        <v>45069965</v>
      </c>
      <c r="K10" s="110">
        <f t="shared" si="2"/>
        <v>46226198.240000002</v>
      </c>
      <c r="L10" s="113">
        <f t="shared" si="3"/>
        <v>8918549</v>
      </c>
      <c r="M10" s="113">
        <f t="shared" si="4"/>
        <v>6528081.2400000021</v>
      </c>
    </row>
    <row r="11" spans="1:15" ht="16.2" thickBot="1" x14ac:dyDescent="0.35">
      <c r="A11" s="54" t="s">
        <v>479</v>
      </c>
      <c r="B11" s="58">
        <v>0</v>
      </c>
      <c r="C11" s="58">
        <v>4714666</v>
      </c>
      <c r="D11" s="58"/>
      <c r="E11" s="58">
        <v>4714666</v>
      </c>
      <c r="F11" s="61"/>
      <c r="G11" s="61"/>
      <c r="H11" s="61"/>
      <c r="I11" s="61">
        <v>4714666</v>
      </c>
      <c r="J11" s="59"/>
      <c r="K11" s="59">
        <v>4714666</v>
      </c>
      <c r="L11" s="114"/>
      <c r="M11" s="114"/>
    </row>
    <row r="12" spans="1:15" ht="16.2" thickTop="1" x14ac:dyDescent="0.3">
      <c r="A12" s="53" t="s">
        <v>2</v>
      </c>
      <c r="B12" s="55">
        <f>SUM(B8:B11)</f>
        <v>102863822</v>
      </c>
      <c r="C12" s="55">
        <f>SUM(C8:C11)</f>
        <v>109591046</v>
      </c>
      <c r="D12" s="112">
        <f t="shared" ref="D12:L12" si="5">SUM(D8:D10)</f>
        <v>102863822</v>
      </c>
      <c r="E12" s="112">
        <f>SUM(E8:E11)</f>
        <v>109591046</v>
      </c>
      <c r="F12" s="56">
        <f t="shared" si="5"/>
        <v>14824169</v>
      </c>
      <c r="G12" s="56">
        <v>14953709</v>
      </c>
      <c r="H12" s="56">
        <f t="shared" si="5"/>
        <v>109619913</v>
      </c>
      <c r="I12" s="56">
        <f>SUM(I8:I11)</f>
        <v>116217597</v>
      </c>
      <c r="J12" s="111">
        <f t="shared" si="5"/>
        <v>124444082</v>
      </c>
      <c r="K12" s="111">
        <f>SUM(K8:K11)</f>
        <v>131171306</v>
      </c>
      <c r="L12" s="108">
        <f t="shared" si="5"/>
        <v>21580260</v>
      </c>
      <c r="M12" s="108">
        <f>SUM(M8:M10)</f>
        <v>21580260</v>
      </c>
    </row>
    <row r="13" spans="1:15" x14ac:dyDescent="0.3">
      <c r="B13" s="85"/>
      <c r="C13" s="85"/>
      <c r="D13" s="85"/>
      <c r="E13" s="85"/>
      <c r="F13" s="87"/>
      <c r="G13" s="87"/>
      <c r="H13" s="87"/>
      <c r="I13" s="87"/>
      <c r="J13" s="87"/>
      <c r="K13" s="87"/>
      <c r="L13" s="87"/>
      <c r="M13" s="87"/>
    </row>
    <row r="14" spans="1:15" ht="15.6" x14ac:dyDescent="0.3">
      <c r="A14" s="7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ht="15.6" x14ac:dyDescent="0.3">
      <c r="A15" s="76"/>
      <c r="B15" s="77"/>
      <c r="C15" s="77"/>
      <c r="D15" s="77"/>
      <c r="E15" s="77"/>
      <c r="F15" s="77"/>
      <c r="G15" s="77"/>
      <c r="H15" s="77"/>
      <c r="I15" s="77"/>
      <c r="J15" s="78"/>
      <c r="K15" s="78"/>
      <c r="L15" s="78"/>
      <c r="M15" s="77"/>
      <c r="N15" s="79"/>
      <c r="O15" s="2"/>
    </row>
    <row r="16" spans="1:15" ht="15.6" x14ac:dyDescent="0.3">
      <c r="A16" s="50"/>
      <c r="B16" s="80"/>
      <c r="C16" s="80"/>
      <c r="D16" s="80"/>
      <c r="E16" s="80"/>
      <c r="F16" s="80"/>
      <c r="G16" s="80"/>
      <c r="H16" s="80"/>
      <c r="I16" s="80"/>
      <c r="J16" s="81"/>
      <c r="K16" s="81"/>
      <c r="L16" s="81"/>
      <c r="M16" s="81"/>
      <c r="N16" s="82"/>
      <c r="O16" s="2"/>
    </row>
    <row r="17" spans="1:15" ht="15.6" x14ac:dyDescent="0.3">
      <c r="A17" s="50"/>
      <c r="B17" s="80"/>
      <c r="C17" s="80"/>
      <c r="D17" s="80"/>
      <c r="E17" s="80"/>
      <c r="F17" s="80" t="s">
        <v>463</v>
      </c>
      <c r="G17" s="80"/>
      <c r="H17" s="80"/>
      <c r="I17" s="80"/>
      <c r="J17" s="81"/>
      <c r="K17" s="81"/>
      <c r="L17" s="81"/>
      <c r="M17" s="81"/>
      <c r="N17" s="83"/>
      <c r="O17" s="2"/>
    </row>
    <row r="18" spans="1:15" ht="15.6" x14ac:dyDescent="0.3">
      <c r="A18" s="50"/>
      <c r="B18" s="80"/>
      <c r="C18" s="80"/>
      <c r="D18" s="80"/>
      <c r="E18" s="80"/>
      <c r="F18" s="80"/>
      <c r="G18" s="80"/>
      <c r="H18" s="80"/>
      <c r="I18" s="80"/>
      <c r="J18" s="81"/>
      <c r="K18" s="81"/>
      <c r="L18" s="81"/>
      <c r="M18" s="81"/>
      <c r="N18" s="84"/>
      <c r="O18" s="2"/>
    </row>
    <row r="19" spans="1:15" ht="15.6" x14ac:dyDescent="0.3">
      <c r="A19" s="50"/>
      <c r="B19" s="80"/>
      <c r="C19" s="80"/>
      <c r="D19" s="80"/>
      <c r="E19" s="80"/>
      <c r="F19" s="80"/>
      <c r="G19" s="80"/>
      <c r="H19" s="80"/>
      <c r="I19" s="80"/>
      <c r="J19" s="81"/>
      <c r="K19" s="81"/>
      <c r="L19" s="81"/>
      <c r="M19" s="81"/>
      <c r="N19" s="84"/>
      <c r="O19" s="2"/>
    </row>
    <row r="20" spans="1:15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ht="15.6" x14ac:dyDescent="0.3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8"/>
      <c r="M21" s="78"/>
      <c r="N21" s="77"/>
      <c r="O21" s="79"/>
    </row>
    <row r="22" spans="1:15" ht="15.6" x14ac:dyDescent="0.3">
      <c r="A22" s="50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1"/>
      <c r="M22" s="81"/>
      <c r="N22" s="81"/>
      <c r="O22" s="82"/>
    </row>
    <row r="23" spans="1:15" ht="15.6" x14ac:dyDescent="0.3">
      <c r="A23" s="50"/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1"/>
      <c r="M23" s="81"/>
      <c r="N23" s="81"/>
      <c r="O23" s="83"/>
    </row>
    <row r="24" spans="1:15" ht="15.6" x14ac:dyDescent="0.3">
      <c r="A24" s="50"/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1"/>
      <c r="M24" s="81"/>
      <c r="N24" s="81"/>
      <c r="O24" s="84"/>
    </row>
    <row r="25" spans="1:15" ht="15.6" x14ac:dyDescent="0.3">
      <c r="A25" s="50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1"/>
      <c r="M25" s="81"/>
      <c r="N25" s="81"/>
      <c r="O25" s="84"/>
    </row>
    <row r="26" spans="1:15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</sheetData>
  <mergeCells count="9">
    <mergeCell ref="A2:L2"/>
    <mergeCell ref="A3:L3"/>
    <mergeCell ref="D5:H5"/>
    <mergeCell ref="B6:C6"/>
    <mergeCell ref="D6:E6"/>
    <mergeCell ref="F6:G6"/>
    <mergeCell ref="H6:I6"/>
    <mergeCell ref="J6:K6"/>
    <mergeCell ref="L6:M6"/>
  </mergeCells>
  <pageMargins left="0.25" right="0.25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</vt:i4>
      </vt:variant>
      <vt:variant>
        <vt:lpstr>Névvel ellátott tartományok</vt:lpstr>
      </vt:variant>
      <vt:variant>
        <vt:i4>3</vt:i4>
      </vt:variant>
    </vt:vector>
  </HeadingPairs>
  <TitlesOfParts>
    <vt:vector size="7" baseType="lpstr">
      <vt:lpstr>1. mell. létszám</vt:lpstr>
      <vt:lpstr>2. mell. műk. és felhalm. bevét</vt:lpstr>
      <vt:lpstr>3. mell. műk és felhalm.kiadás</vt:lpstr>
      <vt:lpstr>4.mell. finanszírozás megoszl.</vt:lpstr>
      <vt:lpstr>'1. mell. létszám'!Nyomtatási_terület</vt:lpstr>
      <vt:lpstr>'2. mell. műk. és felhalm. bevét'!Nyomtatási_terület</vt:lpstr>
      <vt:lpstr>'3. mell. műk és felhalm.kiadás'!Nyomtatási_terület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Zsuzsa</cp:lastModifiedBy>
  <cp:lastPrinted>2024-11-27T08:32:14Z</cp:lastPrinted>
  <dcterms:created xsi:type="dcterms:W3CDTF">2014-01-03T21:48:14Z</dcterms:created>
  <dcterms:modified xsi:type="dcterms:W3CDTF">2024-11-27T08:32:18Z</dcterms:modified>
</cp:coreProperties>
</file>